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5" windowHeight="7605" firstSheet="10" activeTab="17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7" r:id="rId6"/>
    <sheet name="7 день" sheetId="8" r:id="rId7"/>
    <sheet name="8 день" sheetId="9" r:id="rId8"/>
    <sheet name="9 день" sheetId="10" r:id="rId9"/>
    <sheet name="10 день" sheetId="11" r:id="rId10"/>
    <sheet name="11день" sheetId="13" r:id="rId11"/>
    <sheet name="12 день" sheetId="14" r:id="rId12"/>
    <sheet name="13 день" sheetId="15" r:id="rId13"/>
    <sheet name="14 день " sheetId="16" r:id="rId14"/>
    <sheet name="15 день" sheetId="17" r:id="rId15"/>
    <sheet name="16 день" sheetId="18" r:id="rId16"/>
    <sheet name="17 день" sheetId="19" r:id="rId17"/>
    <sheet name="Лист1" sheetId="12" r:id="rId1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7" i="19" l="1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43" i="19"/>
  <c r="AX44" i="19"/>
  <c r="AX45" i="19"/>
  <c r="AX46" i="19"/>
  <c r="AX47" i="19"/>
  <c r="AX48" i="19"/>
  <c r="AX49" i="19"/>
  <c r="AX50" i="19"/>
  <c r="AX51" i="19"/>
  <c r="AX52" i="19"/>
  <c r="AX26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2" i="18"/>
  <c r="AL26" i="18"/>
  <c r="AV27" i="17"/>
  <c r="AV28" i="17"/>
  <c r="AV29" i="17"/>
  <c r="AV30" i="17"/>
  <c r="AV31" i="17"/>
  <c r="AV32" i="17"/>
  <c r="AV33" i="17"/>
  <c r="AV34" i="17"/>
  <c r="AV35" i="17"/>
  <c r="AV36" i="17"/>
  <c r="AV37" i="17"/>
  <c r="AV38" i="17"/>
  <c r="AV39" i="17"/>
  <c r="AV40" i="17"/>
  <c r="AV41" i="17"/>
  <c r="AV42" i="17"/>
  <c r="AV43" i="17"/>
  <c r="AV44" i="17"/>
  <c r="AV45" i="17"/>
  <c r="AV46" i="17"/>
  <c r="AV47" i="17"/>
  <c r="AV48" i="17"/>
  <c r="AV49" i="17"/>
  <c r="AV50" i="17"/>
  <c r="AV51" i="17"/>
  <c r="AV52" i="17"/>
  <c r="AV26" i="17"/>
  <c r="AK31" i="17"/>
  <c r="AK27" i="17"/>
  <c r="AK28" i="17"/>
  <c r="AK29" i="17"/>
  <c r="AK30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26" i="17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26" i="16"/>
  <c r="AM28" i="16"/>
  <c r="AM27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M26" i="16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Z26" i="15"/>
  <c r="AX27" i="14"/>
  <c r="AX28" i="14"/>
  <c r="AX29" i="14"/>
  <c r="AX30" i="14"/>
  <c r="AX31" i="14"/>
  <c r="AX32" i="14"/>
  <c r="AX33" i="14"/>
  <c r="AX34" i="14"/>
  <c r="AX35" i="14"/>
  <c r="AX36" i="14"/>
  <c r="AX37" i="14"/>
  <c r="AX38" i="14"/>
  <c r="AX39" i="14"/>
  <c r="AX40" i="14"/>
  <c r="AX41" i="14"/>
  <c r="AX42" i="14"/>
  <c r="AX43" i="14"/>
  <c r="AX44" i="14"/>
  <c r="AX45" i="14"/>
  <c r="AX46" i="14"/>
  <c r="AX47" i="14"/>
  <c r="AX48" i="14"/>
  <c r="AX49" i="14"/>
  <c r="AX50" i="14"/>
  <c r="AX51" i="14"/>
  <c r="AX52" i="14"/>
  <c r="AX53" i="14"/>
  <c r="AX54" i="14"/>
  <c r="AX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26" i="14"/>
  <c r="Z26" i="14"/>
  <c r="AX27" i="13"/>
  <c r="AX28" i="13"/>
  <c r="AX29" i="13"/>
  <c r="AX30" i="13"/>
  <c r="AX31" i="13"/>
  <c r="AX32" i="13"/>
  <c r="AX33" i="13"/>
  <c r="AX34" i="13"/>
  <c r="AX35" i="13"/>
  <c r="AX36" i="13"/>
  <c r="AX37" i="13"/>
  <c r="AX38" i="13"/>
  <c r="AX39" i="13"/>
  <c r="AX40" i="13"/>
  <c r="AX41" i="13"/>
  <c r="AX42" i="13"/>
  <c r="AX43" i="13"/>
  <c r="AX44" i="13"/>
  <c r="AX45" i="13"/>
  <c r="AX46" i="13"/>
  <c r="AX47" i="13"/>
  <c r="AX48" i="13"/>
  <c r="AX49" i="13"/>
  <c r="AX50" i="13"/>
  <c r="AX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1" i="13"/>
  <c r="AL42" i="13"/>
  <c r="AL43" i="13"/>
  <c r="AL44" i="13"/>
  <c r="AL45" i="13"/>
  <c r="AL46" i="13"/>
  <c r="AL47" i="13"/>
  <c r="AL48" i="13"/>
  <c r="AL49" i="13"/>
  <c r="AL50" i="13"/>
  <c r="AL26" i="13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26" i="11"/>
  <c r="AK28" i="11"/>
  <c r="AK27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26" i="11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26" i="10"/>
  <c r="AZ43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4" i="9"/>
  <c r="AZ45" i="9"/>
  <c r="AZ46" i="9"/>
  <c r="AZ47" i="9"/>
  <c r="AZ48" i="9"/>
  <c r="AZ49" i="9"/>
  <c r="AZ50" i="9"/>
  <c r="AZ51" i="9"/>
  <c r="AZ52" i="9"/>
  <c r="AZ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26" i="9"/>
  <c r="AA26" i="9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26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26" i="7"/>
  <c r="Z26" i="7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26" i="5"/>
  <c r="AK31" i="5"/>
  <c r="AK27" i="5"/>
  <c r="AK28" i="5"/>
  <c r="AK29" i="5"/>
  <c r="AK30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26" i="5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26" i="4"/>
  <c r="AM29" i="4"/>
  <c r="AM28" i="4"/>
  <c r="AM27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26" i="4"/>
  <c r="AA26" i="4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26" i="2"/>
  <c r="Z35" i="3"/>
  <c r="AX27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26" i="1"/>
  <c r="Z26" i="1"/>
  <c r="AL26" i="19" l="1"/>
  <c r="O26" i="19"/>
  <c r="N26" i="19"/>
  <c r="AJ31" i="17"/>
  <c r="N31" i="17"/>
  <c r="M31" i="17"/>
  <c r="AW26" i="15"/>
  <c r="Y26" i="15"/>
  <c r="AL27" i="14"/>
  <c r="O27" i="14"/>
  <c r="N27" i="14"/>
  <c r="AJ28" i="11"/>
  <c r="N28" i="11"/>
  <c r="M28" i="11"/>
  <c r="AW26" i="3"/>
  <c r="Z26" i="3"/>
  <c r="Y26" i="3"/>
  <c r="AY43" i="9"/>
  <c r="AA43" i="9"/>
  <c r="Z43" i="9"/>
  <c r="AL26" i="8"/>
  <c r="O26" i="8"/>
  <c r="N26" i="8"/>
  <c r="AJ31" i="5"/>
  <c r="N31" i="5"/>
  <c r="M31" i="5"/>
  <c r="AL27" i="2"/>
  <c r="O27" i="2"/>
  <c r="N27" i="2"/>
  <c r="D4" i="12" l="1"/>
  <c r="D3" i="12"/>
  <c r="AV52" i="19"/>
  <c r="AK52" i="19"/>
  <c r="Z52" i="19"/>
  <c r="Y52" i="19"/>
  <c r="X52" i="19"/>
  <c r="M52" i="19"/>
  <c r="O52" i="19" s="1"/>
  <c r="AW51" i="19"/>
  <c r="AV51" i="19"/>
  <c r="AK51" i="19"/>
  <c r="Z51" i="19"/>
  <c r="Y51" i="19"/>
  <c r="X51" i="19"/>
  <c r="N51" i="19"/>
  <c r="M51" i="19"/>
  <c r="O51" i="19" s="1"/>
  <c r="AW50" i="19"/>
  <c r="AV50" i="19"/>
  <c r="AL50" i="19"/>
  <c r="AK50" i="19"/>
  <c r="AY50" i="19" s="1"/>
  <c r="X50" i="19"/>
  <c r="Z50" i="19" s="1"/>
  <c r="M50" i="19"/>
  <c r="O50" i="19" s="1"/>
  <c r="AV49" i="19"/>
  <c r="AK49" i="19"/>
  <c r="X49" i="19"/>
  <c r="Z49" i="19" s="1"/>
  <c r="M49" i="19"/>
  <c r="O49" i="19" s="1"/>
  <c r="AV48" i="19"/>
  <c r="AK48" i="19"/>
  <c r="AL48" i="19" s="1"/>
  <c r="X48" i="19"/>
  <c r="Z48" i="19" s="1"/>
  <c r="M48" i="19"/>
  <c r="N48" i="19" s="1"/>
  <c r="AV47" i="19"/>
  <c r="AL47" i="19"/>
  <c r="AK47" i="19"/>
  <c r="Z47" i="19"/>
  <c r="X47" i="19"/>
  <c r="Y47" i="19" s="1"/>
  <c r="M47" i="19"/>
  <c r="O47" i="19" s="1"/>
  <c r="AV46" i="19"/>
  <c r="AW46" i="19" s="1"/>
  <c r="AK46" i="19"/>
  <c r="Y46" i="19"/>
  <c r="X46" i="19"/>
  <c r="Z46" i="19" s="1"/>
  <c r="M46" i="19"/>
  <c r="O46" i="19" s="1"/>
  <c r="AW45" i="19"/>
  <c r="AV45" i="19"/>
  <c r="AK45" i="19"/>
  <c r="X45" i="19"/>
  <c r="Z45" i="19" s="1"/>
  <c r="M45" i="19"/>
  <c r="O45" i="19" s="1"/>
  <c r="AV44" i="19"/>
  <c r="AK44" i="19"/>
  <c r="Z44" i="19"/>
  <c r="Y44" i="19"/>
  <c r="X44" i="19"/>
  <c r="O44" i="19"/>
  <c r="M44" i="19"/>
  <c r="N44" i="19" s="1"/>
  <c r="AV43" i="19"/>
  <c r="AW43" i="19" s="1"/>
  <c r="AY43" i="19"/>
  <c r="AK43" i="19"/>
  <c r="AL43" i="19" s="1"/>
  <c r="Z43" i="19"/>
  <c r="Y43" i="19"/>
  <c r="X43" i="19"/>
  <c r="O43" i="19"/>
  <c r="N43" i="19"/>
  <c r="M43" i="19"/>
  <c r="AW42" i="19"/>
  <c r="AV42" i="19"/>
  <c r="AL42" i="19"/>
  <c r="AK42" i="19"/>
  <c r="X42" i="19"/>
  <c r="Z42" i="19" s="1"/>
  <c r="M42" i="19"/>
  <c r="O42" i="19" s="1"/>
  <c r="AV41" i="19"/>
  <c r="AK41" i="19"/>
  <c r="X41" i="19"/>
  <c r="Z41" i="19" s="1"/>
  <c r="O41" i="19"/>
  <c r="M41" i="19"/>
  <c r="N41" i="19" s="1"/>
  <c r="AV40" i="19"/>
  <c r="AK40" i="19"/>
  <c r="AL40" i="19" s="1"/>
  <c r="X40" i="19"/>
  <c r="Z40" i="19" s="1"/>
  <c r="O40" i="19"/>
  <c r="N40" i="19"/>
  <c r="M40" i="19"/>
  <c r="AV39" i="19"/>
  <c r="AL39" i="19"/>
  <c r="AK39" i="19"/>
  <c r="Z39" i="19"/>
  <c r="X39" i="19"/>
  <c r="Y39" i="19" s="1"/>
  <c r="N39" i="19"/>
  <c r="M39" i="19"/>
  <c r="O39" i="19" s="1"/>
  <c r="AV38" i="19"/>
  <c r="AW38" i="19" s="1"/>
  <c r="AL38" i="19"/>
  <c r="AK38" i="19"/>
  <c r="Z38" i="19"/>
  <c r="Y38" i="19"/>
  <c r="X38" i="19"/>
  <c r="M38" i="19"/>
  <c r="O38" i="19" s="1"/>
  <c r="AW37" i="19"/>
  <c r="AV37" i="19"/>
  <c r="AK37" i="19"/>
  <c r="X37" i="19"/>
  <c r="Z37" i="19" s="1"/>
  <c r="M37" i="19"/>
  <c r="O37" i="19" s="1"/>
  <c r="AV36" i="19"/>
  <c r="AK36" i="19"/>
  <c r="Z36" i="19"/>
  <c r="X36" i="19"/>
  <c r="Y36" i="19" s="1"/>
  <c r="O36" i="19"/>
  <c r="M36" i="19"/>
  <c r="N36" i="19" s="1"/>
  <c r="AV35" i="19"/>
  <c r="AW35" i="19" s="1"/>
  <c r="AY35" i="19"/>
  <c r="AK35" i="19"/>
  <c r="AL35" i="19" s="1"/>
  <c r="Z35" i="19"/>
  <c r="Y35" i="19"/>
  <c r="X35" i="19"/>
  <c r="O35" i="19"/>
  <c r="N35" i="19"/>
  <c r="M35" i="19"/>
  <c r="AW34" i="19"/>
  <c r="AV34" i="19"/>
  <c r="AL34" i="19"/>
  <c r="AK34" i="19"/>
  <c r="Y34" i="19"/>
  <c r="X34" i="19"/>
  <c r="Z34" i="19" s="1"/>
  <c r="M34" i="19"/>
  <c r="O34" i="19" s="1"/>
  <c r="AW33" i="19"/>
  <c r="AV33" i="19"/>
  <c r="AK33" i="19"/>
  <c r="X33" i="19"/>
  <c r="Z33" i="19" s="1"/>
  <c r="O33" i="19"/>
  <c r="M33" i="19"/>
  <c r="N33" i="19" s="1"/>
  <c r="AV32" i="19"/>
  <c r="AK32" i="19"/>
  <c r="AL32" i="19" s="1"/>
  <c r="X32" i="19"/>
  <c r="Z32" i="19" s="1"/>
  <c r="O32" i="19"/>
  <c r="N32" i="19"/>
  <c r="M32" i="19"/>
  <c r="AV31" i="19"/>
  <c r="AL31" i="19"/>
  <c r="AK31" i="19"/>
  <c r="Z31" i="19"/>
  <c r="X31" i="19"/>
  <c r="Y31" i="19" s="1"/>
  <c r="M31" i="19"/>
  <c r="O31" i="19" s="1"/>
  <c r="AV30" i="19"/>
  <c r="AW30" i="19" s="1"/>
  <c r="AK30" i="19"/>
  <c r="AY30" i="19" s="1"/>
  <c r="Z30" i="19"/>
  <c r="Y30" i="19"/>
  <c r="X30" i="19"/>
  <c r="M30" i="19"/>
  <c r="O30" i="19" s="1"/>
  <c r="AW29" i="19"/>
  <c r="AV29" i="19"/>
  <c r="AK29" i="19"/>
  <c r="X29" i="19"/>
  <c r="Z29" i="19" s="1"/>
  <c r="M29" i="19"/>
  <c r="O29" i="19" s="1"/>
  <c r="AV28" i="19"/>
  <c r="AK28" i="19"/>
  <c r="Z28" i="19"/>
  <c r="X28" i="19"/>
  <c r="Y28" i="19" s="1"/>
  <c r="O28" i="19"/>
  <c r="AA28" i="19" s="1"/>
  <c r="M28" i="19"/>
  <c r="N28" i="19" s="1"/>
  <c r="AV27" i="19"/>
  <c r="AW27" i="19" s="1"/>
  <c r="AK27" i="19"/>
  <c r="AL27" i="19" s="1"/>
  <c r="Z27" i="19"/>
  <c r="Y27" i="19"/>
  <c r="X27" i="19"/>
  <c r="O27" i="19"/>
  <c r="N27" i="19"/>
  <c r="M27" i="19"/>
  <c r="AW26" i="19"/>
  <c r="AV26" i="19"/>
  <c r="AK26" i="19"/>
  <c r="X26" i="19"/>
  <c r="Z26" i="19" s="1"/>
  <c r="M26" i="19"/>
  <c r="AV52" i="18"/>
  <c r="AX52" i="18" s="1"/>
  <c r="AJ52" i="18"/>
  <c r="AK52" i="18" s="1"/>
  <c r="Z52" i="18"/>
  <c r="X52" i="18"/>
  <c r="Y52" i="18" s="1"/>
  <c r="M52" i="18"/>
  <c r="L52" i="18"/>
  <c r="N52" i="18" s="1"/>
  <c r="AX51" i="18"/>
  <c r="AV51" i="18"/>
  <c r="AW51" i="18" s="1"/>
  <c r="AK51" i="18"/>
  <c r="AJ51" i="18"/>
  <c r="Z51" i="18"/>
  <c r="Y51" i="18"/>
  <c r="X51" i="18"/>
  <c r="L51" i="18"/>
  <c r="N51" i="18" s="1"/>
  <c r="AX50" i="18"/>
  <c r="AW50" i="18"/>
  <c r="AV50" i="18"/>
  <c r="AJ50" i="18"/>
  <c r="X50" i="18"/>
  <c r="Z50" i="18" s="1"/>
  <c r="L50" i="18"/>
  <c r="N50" i="18" s="1"/>
  <c r="AV49" i="18"/>
  <c r="AX49" i="18" s="1"/>
  <c r="AJ49" i="18"/>
  <c r="X49" i="18"/>
  <c r="Z49" i="18" s="1"/>
  <c r="N49" i="18"/>
  <c r="L49" i="18"/>
  <c r="M49" i="18" s="1"/>
  <c r="AV48" i="18"/>
  <c r="AX48" i="18" s="1"/>
  <c r="AJ48" i="18"/>
  <c r="AK48" i="18" s="1"/>
  <c r="Z48" i="18"/>
  <c r="X48" i="18"/>
  <c r="Y48" i="18" s="1"/>
  <c r="N48" i="18"/>
  <c r="M48" i="18"/>
  <c r="L48" i="18"/>
  <c r="AX47" i="18"/>
  <c r="AV47" i="18"/>
  <c r="AW47" i="18" s="1"/>
  <c r="AY47" i="18"/>
  <c r="AK47" i="18"/>
  <c r="AJ47" i="18"/>
  <c r="Z47" i="18"/>
  <c r="Y47" i="18"/>
  <c r="X47" i="18"/>
  <c r="L47" i="18"/>
  <c r="N47" i="18" s="1"/>
  <c r="AA47" i="18" s="1"/>
  <c r="AX46" i="18"/>
  <c r="AW46" i="18"/>
  <c r="AV46" i="18"/>
  <c r="AJ46" i="18"/>
  <c r="AY46" i="18" s="1"/>
  <c r="X46" i="18"/>
  <c r="Z46" i="18" s="1"/>
  <c r="L46" i="18"/>
  <c r="N46" i="18" s="1"/>
  <c r="AV45" i="18"/>
  <c r="AX45" i="18" s="1"/>
  <c r="AJ45" i="18"/>
  <c r="X45" i="18"/>
  <c r="Z45" i="18" s="1"/>
  <c r="N45" i="18"/>
  <c r="L45" i="18"/>
  <c r="M45" i="18" s="1"/>
  <c r="AV44" i="18"/>
  <c r="AX44" i="18" s="1"/>
  <c r="AY44" i="18" s="1"/>
  <c r="AJ44" i="18"/>
  <c r="AK44" i="18" s="1"/>
  <c r="Z44" i="18"/>
  <c r="X44" i="18"/>
  <c r="Y44" i="18" s="1"/>
  <c r="N44" i="18"/>
  <c r="M44" i="18"/>
  <c r="L44" i="18"/>
  <c r="AX43" i="18"/>
  <c r="AV43" i="18"/>
  <c r="AW43" i="18" s="1"/>
  <c r="AK43" i="18"/>
  <c r="AJ43" i="18"/>
  <c r="X43" i="18"/>
  <c r="Z43" i="18" s="1"/>
  <c r="L43" i="18"/>
  <c r="N43" i="18" s="1"/>
  <c r="AX42" i="18"/>
  <c r="AW42" i="18"/>
  <c r="AV42" i="18"/>
  <c r="AJ42" i="18"/>
  <c r="X42" i="18"/>
  <c r="Z42" i="18" s="1"/>
  <c r="L42" i="18"/>
  <c r="N42" i="18" s="1"/>
  <c r="AV41" i="18"/>
  <c r="AX41" i="18" s="1"/>
  <c r="AJ41" i="18"/>
  <c r="X41" i="18"/>
  <c r="Z41" i="18" s="1"/>
  <c r="N41" i="18"/>
  <c r="L41" i="18"/>
  <c r="M41" i="18" s="1"/>
  <c r="AV40" i="18"/>
  <c r="AX40" i="18" s="1"/>
  <c r="AJ40" i="18"/>
  <c r="AK40" i="18" s="1"/>
  <c r="Z40" i="18"/>
  <c r="X40" i="18"/>
  <c r="Y40" i="18" s="1"/>
  <c r="N40" i="18"/>
  <c r="AA40" i="18" s="1"/>
  <c r="M40" i="18"/>
  <c r="L40" i="18"/>
  <c r="AX39" i="18"/>
  <c r="AV39" i="18"/>
  <c r="AW39" i="18" s="1"/>
  <c r="AY39" i="18"/>
  <c r="AK39" i="18"/>
  <c r="AJ39" i="18"/>
  <c r="Z39" i="18"/>
  <c r="Y39" i="18"/>
  <c r="X39" i="18"/>
  <c r="L39" i="18"/>
  <c r="N39" i="18" s="1"/>
  <c r="AX38" i="18"/>
  <c r="AW38" i="18"/>
  <c r="AV38" i="18"/>
  <c r="AJ38" i="18"/>
  <c r="X38" i="18"/>
  <c r="Z38" i="18" s="1"/>
  <c r="L38" i="18"/>
  <c r="N38" i="18" s="1"/>
  <c r="AV37" i="18"/>
  <c r="AX37" i="18" s="1"/>
  <c r="AJ37" i="18"/>
  <c r="X37" i="18"/>
  <c r="Z37" i="18" s="1"/>
  <c r="N37" i="18"/>
  <c r="L37" i="18"/>
  <c r="M37" i="18" s="1"/>
  <c r="AV36" i="18"/>
  <c r="AX36" i="18" s="1"/>
  <c r="AY36" i="18" s="1"/>
  <c r="AJ36" i="18"/>
  <c r="AK36" i="18" s="1"/>
  <c r="Z36" i="18"/>
  <c r="X36" i="18"/>
  <c r="Y36" i="18" s="1"/>
  <c r="N36" i="18"/>
  <c r="M36" i="18"/>
  <c r="L36" i="18"/>
  <c r="AX35" i="18"/>
  <c r="AV35" i="18"/>
  <c r="AW35" i="18" s="1"/>
  <c r="AK35" i="18"/>
  <c r="AJ35" i="18"/>
  <c r="Z35" i="18"/>
  <c r="Y35" i="18"/>
  <c r="X35" i="18"/>
  <c r="L35" i="18"/>
  <c r="N35" i="18" s="1"/>
  <c r="AX34" i="18"/>
  <c r="AW34" i="18"/>
  <c r="AV34" i="18"/>
  <c r="AJ34" i="18"/>
  <c r="X34" i="18"/>
  <c r="Z34" i="18" s="1"/>
  <c r="L34" i="18"/>
  <c r="N34" i="18" s="1"/>
  <c r="AV33" i="18"/>
  <c r="AX33" i="18" s="1"/>
  <c r="AJ33" i="18"/>
  <c r="X33" i="18"/>
  <c r="Z33" i="18" s="1"/>
  <c r="N33" i="18"/>
  <c r="L33" i="18"/>
  <c r="M33" i="18" s="1"/>
  <c r="AV32" i="18"/>
  <c r="AX32" i="18" s="1"/>
  <c r="AJ32" i="18"/>
  <c r="AK32" i="18" s="1"/>
  <c r="Z32" i="18"/>
  <c r="X32" i="18"/>
  <c r="Y32" i="18" s="1"/>
  <c r="N32" i="18"/>
  <c r="AA32" i="18" s="1"/>
  <c r="M32" i="18"/>
  <c r="L32" i="18"/>
  <c r="AX31" i="18"/>
  <c r="AV31" i="18"/>
  <c r="AW31" i="18" s="1"/>
  <c r="AY31" i="18"/>
  <c r="AK31" i="18"/>
  <c r="AJ31" i="18"/>
  <c r="Z31" i="18"/>
  <c r="Y31" i="18"/>
  <c r="X31" i="18"/>
  <c r="M31" i="18"/>
  <c r="L31" i="18"/>
  <c r="N31" i="18" s="1"/>
  <c r="AX30" i="18"/>
  <c r="AW30" i="18"/>
  <c r="AV30" i="18"/>
  <c r="AK30" i="18"/>
  <c r="AJ30" i="18"/>
  <c r="AY30" i="18" s="1"/>
  <c r="X30" i="18"/>
  <c r="Z30" i="18" s="1"/>
  <c r="L30" i="18"/>
  <c r="N30" i="18" s="1"/>
  <c r="AV29" i="18"/>
  <c r="AX29" i="18" s="1"/>
  <c r="AJ29" i="18"/>
  <c r="X29" i="18"/>
  <c r="Z29" i="18" s="1"/>
  <c r="N29" i="18"/>
  <c r="L29" i="18"/>
  <c r="M29" i="18" s="1"/>
  <c r="AV28" i="18"/>
  <c r="AX28" i="18" s="1"/>
  <c r="AY28" i="18" s="1"/>
  <c r="AJ28" i="18"/>
  <c r="AK28" i="18" s="1"/>
  <c r="Z28" i="18"/>
  <c r="X28" i="18"/>
  <c r="Y28" i="18" s="1"/>
  <c r="N28" i="18"/>
  <c r="M28" i="18"/>
  <c r="L28" i="18"/>
  <c r="AX27" i="18"/>
  <c r="AV27" i="18"/>
  <c r="AW27" i="18" s="1"/>
  <c r="AK27" i="18"/>
  <c r="AJ27" i="18"/>
  <c r="Z27" i="18"/>
  <c r="Y27" i="18"/>
  <c r="X27" i="18"/>
  <c r="L27" i="18"/>
  <c r="N27" i="18" s="1"/>
  <c r="AX26" i="18"/>
  <c r="AW26" i="18"/>
  <c r="AV26" i="18"/>
  <c r="AJ26" i="18"/>
  <c r="Y26" i="18"/>
  <c r="X26" i="18"/>
  <c r="Z26" i="18" s="1"/>
  <c r="L26" i="18"/>
  <c r="N26" i="18" s="1"/>
  <c r="AT52" i="17"/>
  <c r="AI52" i="17"/>
  <c r="Y52" i="17"/>
  <c r="W52" i="17"/>
  <c r="X52" i="17" s="1"/>
  <c r="L52" i="17"/>
  <c r="N52" i="17" s="1"/>
  <c r="AT51" i="17"/>
  <c r="AU51" i="17" s="1"/>
  <c r="AI51" i="17"/>
  <c r="Y51" i="17"/>
  <c r="X51" i="17"/>
  <c r="W51" i="17"/>
  <c r="L51" i="17"/>
  <c r="N51" i="17" s="1"/>
  <c r="AU50" i="17"/>
  <c r="AT50" i="17"/>
  <c r="AI50" i="17"/>
  <c r="W50" i="17"/>
  <c r="Y50" i="17" s="1"/>
  <c r="L50" i="17"/>
  <c r="N50" i="17" s="1"/>
  <c r="AT49" i="17"/>
  <c r="AI49" i="17"/>
  <c r="W49" i="17"/>
  <c r="Y49" i="17" s="1"/>
  <c r="N49" i="17"/>
  <c r="L49" i="17"/>
  <c r="M49" i="17" s="1"/>
  <c r="AT48" i="17"/>
  <c r="AI48" i="17"/>
  <c r="AJ48" i="17" s="1"/>
  <c r="W48" i="17"/>
  <c r="Y48" i="17" s="1"/>
  <c r="N48" i="17"/>
  <c r="M48" i="17"/>
  <c r="L48" i="17"/>
  <c r="AT47" i="17"/>
  <c r="AJ47" i="17"/>
  <c r="AI47" i="17"/>
  <c r="W47" i="17"/>
  <c r="Y47" i="17" s="1"/>
  <c r="L47" i="17"/>
  <c r="N47" i="17" s="1"/>
  <c r="AT46" i="17"/>
  <c r="AI46" i="17"/>
  <c r="W46" i="17"/>
  <c r="Y46" i="17" s="1"/>
  <c r="L46" i="17"/>
  <c r="N46" i="17" s="1"/>
  <c r="AT45" i="17"/>
  <c r="AI45" i="17"/>
  <c r="W45" i="17"/>
  <c r="Y45" i="17" s="1"/>
  <c r="L45" i="17"/>
  <c r="N45" i="17" s="1"/>
  <c r="AT44" i="17"/>
  <c r="AI44" i="17"/>
  <c r="Y44" i="17"/>
  <c r="W44" i="17"/>
  <c r="X44" i="17" s="1"/>
  <c r="L44" i="17"/>
  <c r="N44" i="17" s="1"/>
  <c r="AT43" i="17"/>
  <c r="AU43" i="17" s="1"/>
  <c r="AI43" i="17"/>
  <c r="AW43" i="17" s="1"/>
  <c r="Y43" i="17"/>
  <c r="X43" i="17"/>
  <c r="W43" i="17"/>
  <c r="L43" i="17"/>
  <c r="N43" i="17" s="1"/>
  <c r="AU42" i="17"/>
  <c r="AT42" i="17"/>
  <c r="AI42" i="17"/>
  <c r="W42" i="17"/>
  <c r="Y42" i="17" s="1"/>
  <c r="N42" i="17"/>
  <c r="M42" i="17"/>
  <c r="L42" i="17"/>
  <c r="AT41" i="17"/>
  <c r="AJ41" i="17"/>
  <c r="AI41" i="17"/>
  <c r="W41" i="17"/>
  <c r="Y41" i="17" s="1"/>
  <c r="N41" i="17"/>
  <c r="M41" i="17"/>
  <c r="L41" i="17"/>
  <c r="AT40" i="17"/>
  <c r="AJ40" i="17"/>
  <c r="AI40" i="17"/>
  <c r="W40" i="17"/>
  <c r="Y40" i="17" s="1"/>
  <c r="N40" i="17"/>
  <c r="M40" i="17"/>
  <c r="L40" i="17"/>
  <c r="AT39" i="17"/>
  <c r="AJ39" i="17"/>
  <c r="AI39" i="17"/>
  <c r="W39" i="17"/>
  <c r="Y39" i="17" s="1"/>
  <c r="L39" i="17"/>
  <c r="N39" i="17" s="1"/>
  <c r="AT38" i="17"/>
  <c r="AI38" i="17"/>
  <c r="Y38" i="17"/>
  <c r="W38" i="17"/>
  <c r="X38" i="17" s="1"/>
  <c r="L38" i="17"/>
  <c r="N38" i="17" s="1"/>
  <c r="AT37" i="17"/>
  <c r="AU37" i="17" s="1"/>
  <c r="AI37" i="17"/>
  <c r="AW37" i="17" s="1"/>
  <c r="Y37" i="17"/>
  <c r="X37" i="17"/>
  <c r="W37" i="17"/>
  <c r="L37" i="17"/>
  <c r="N37" i="17" s="1"/>
  <c r="AU36" i="17"/>
  <c r="AT36" i="17"/>
  <c r="AI36" i="17"/>
  <c r="Y36" i="17"/>
  <c r="X36" i="17"/>
  <c r="W36" i="17"/>
  <c r="L36" i="17"/>
  <c r="N36" i="17" s="1"/>
  <c r="AU35" i="17"/>
  <c r="AT35" i="17"/>
  <c r="AI35" i="17"/>
  <c r="Y35" i="17"/>
  <c r="X35" i="17"/>
  <c r="W35" i="17"/>
  <c r="N35" i="17"/>
  <c r="L35" i="17"/>
  <c r="M35" i="17" s="1"/>
  <c r="AU34" i="17"/>
  <c r="AT34" i="17"/>
  <c r="AI34" i="17"/>
  <c r="AJ34" i="17" s="1"/>
  <c r="W34" i="17"/>
  <c r="Y34" i="17" s="1"/>
  <c r="N34" i="17"/>
  <c r="M34" i="17"/>
  <c r="L34" i="17"/>
  <c r="AT33" i="17"/>
  <c r="AJ33" i="17"/>
  <c r="AI33" i="17"/>
  <c r="W33" i="17"/>
  <c r="Y33" i="17" s="1"/>
  <c r="N33" i="17"/>
  <c r="L33" i="17"/>
  <c r="M33" i="17" s="1"/>
  <c r="AT32" i="17"/>
  <c r="AI32" i="17"/>
  <c r="AJ32" i="17" s="1"/>
  <c r="W32" i="17"/>
  <c r="Y32" i="17" s="1"/>
  <c r="M32" i="17"/>
  <c r="L32" i="17"/>
  <c r="N32" i="17" s="1"/>
  <c r="AT31" i="17"/>
  <c r="AI31" i="17"/>
  <c r="W31" i="17"/>
  <c r="Y31" i="17" s="1"/>
  <c r="L31" i="17"/>
  <c r="Z31" i="17" s="1"/>
  <c r="AT30" i="17"/>
  <c r="AI30" i="17"/>
  <c r="Y30" i="17"/>
  <c r="W30" i="17"/>
  <c r="X30" i="17" s="1"/>
  <c r="L30" i="17"/>
  <c r="N30" i="17" s="1"/>
  <c r="AT29" i="17"/>
  <c r="AU29" i="17" s="1"/>
  <c r="AI29" i="17"/>
  <c r="AW29" i="17" s="1"/>
  <c r="Y29" i="17"/>
  <c r="X29" i="17"/>
  <c r="W29" i="17"/>
  <c r="L29" i="17"/>
  <c r="N29" i="17" s="1"/>
  <c r="AU28" i="17"/>
  <c r="AT28" i="17"/>
  <c r="AI28" i="17"/>
  <c r="AW28" i="17" s="1"/>
  <c r="Y28" i="17"/>
  <c r="W28" i="17"/>
  <c r="X28" i="17" s="1"/>
  <c r="L28" i="17"/>
  <c r="N28" i="17" s="1"/>
  <c r="AT27" i="17"/>
  <c r="AU27" i="17" s="1"/>
  <c r="AI27" i="17"/>
  <c r="X27" i="17"/>
  <c r="W27" i="17"/>
  <c r="Y27" i="17" s="1"/>
  <c r="N27" i="17"/>
  <c r="L27" i="17"/>
  <c r="M27" i="17" s="1"/>
  <c r="AU26" i="17"/>
  <c r="AT26" i="17"/>
  <c r="AI26" i="17"/>
  <c r="AJ26" i="17" s="1"/>
  <c r="W26" i="17"/>
  <c r="Y26" i="17" s="1"/>
  <c r="N26" i="17"/>
  <c r="M26" i="17"/>
  <c r="L26" i="17"/>
  <c r="AX53" i="16"/>
  <c r="AK53" i="16"/>
  <c r="AA53" i="16"/>
  <c r="Z53" i="16"/>
  <c r="Y53" i="16"/>
  <c r="L53" i="16"/>
  <c r="N53" i="16" s="1"/>
  <c r="AX52" i="16"/>
  <c r="AY52" i="16" s="1"/>
  <c r="AK52" i="16"/>
  <c r="AA52" i="16"/>
  <c r="Z52" i="16"/>
  <c r="Y52" i="16"/>
  <c r="L52" i="16"/>
  <c r="N52" i="16" s="1"/>
  <c r="AY51" i="16"/>
  <c r="AX51" i="16"/>
  <c r="AK51" i="16"/>
  <c r="Z51" i="16"/>
  <c r="Y51" i="16"/>
  <c r="AA51" i="16" s="1"/>
  <c r="N51" i="16"/>
  <c r="M51" i="16"/>
  <c r="L51" i="16"/>
  <c r="AY50" i="16"/>
  <c r="AX50" i="16"/>
  <c r="AK50" i="16"/>
  <c r="Y50" i="16"/>
  <c r="AA50" i="16" s="1"/>
  <c r="N50" i="16"/>
  <c r="AB50" i="16" s="1"/>
  <c r="L50" i="16"/>
  <c r="M50" i="16" s="1"/>
  <c r="AX49" i="16"/>
  <c r="AK49" i="16"/>
  <c r="AL49" i="16" s="1"/>
  <c r="Y49" i="16"/>
  <c r="AA49" i="16" s="1"/>
  <c r="N49" i="16"/>
  <c r="M49" i="16"/>
  <c r="L49" i="16"/>
  <c r="AX48" i="16"/>
  <c r="AL48" i="16"/>
  <c r="AK48" i="16"/>
  <c r="Y48" i="16"/>
  <c r="AA48" i="16" s="1"/>
  <c r="M48" i="16"/>
  <c r="L48" i="16"/>
  <c r="N48" i="16" s="1"/>
  <c r="AX47" i="16"/>
  <c r="AL47" i="16"/>
  <c r="AK47" i="16"/>
  <c r="BA47" i="16" s="1"/>
  <c r="Y47" i="16"/>
  <c r="AA47" i="16" s="1"/>
  <c r="L47" i="16"/>
  <c r="N47" i="16" s="1"/>
  <c r="AB47" i="16" s="1"/>
  <c r="BB47" i="16" s="1"/>
  <c r="AX46" i="16"/>
  <c r="AK46" i="16"/>
  <c r="Y46" i="16"/>
  <c r="AA46" i="16" s="1"/>
  <c r="L46" i="16"/>
  <c r="N46" i="16" s="1"/>
  <c r="AX45" i="16"/>
  <c r="AK45" i="16"/>
  <c r="BA45" i="16" s="1"/>
  <c r="AA45" i="16"/>
  <c r="Z45" i="16"/>
  <c r="Y45" i="16"/>
  <c r="N45" i="16"/>
  <c r="L45" i="16"/>
  <c r="M45" i="16" s="1"/>
  <c r="AY44" i="16"/>
  <c r="AX44" i="16"/>
  <c r="AK44" i="16"/>
  <c r="AA44" i="16"/>
  <c r="Z44" i="16"/>
  <c r="Y44" i="16"/>
  <c r="M44" i="16"/>
  <c r="L44" i="16"/>
  <c r="N44" i="16" s="1"/>
  <c r="AY43" i="16"/>
  <c r="AX43" i="16"/>
  <c r="AL43" i="16"/>
  <c r="AK43" i="16"/>
  <c r="Z43" i="16"/>
  <c r="Y43" i="16"/>
  <c r="AA43" i="16" s="1"/>
  <c r="L43" i="16"/>
  <c r="N43" i="16" s="1"/>
  <c r="AY42" i="16"/>
  <c r="AX42" i="16"/>
  <c r="AK42" i="16"/>
  <c r="BA42" i="16" s="1"/>
  <c r="Y42" i="16"/>
  <c r="AA42" i="16" s="1"/>
  <c r="N42" i="16"/>
  <c r="M42" i="16"/>
  <c r="L42" i="16"/>
  <c r="AX41" i="16"/>
  <c r="AL41" i="16"/>
  <c r="AK41" i="16"/>
  <c r="Y41" i="16"/>
  <c r="AA41" i="16" s="1"/>
  <c r="N41" i="16"/>
  <c r="M41" i="16"/>
  <c r="L41" i="16"/>
  <c r="AX40" i="16"/>
  <c r="AL40" i="16"/>
  <c r="AK40" i="16"/>
  <c r="AA40" i="16"/>
  <c r="Y40" i="16"/>
  <c r="Z40" i="16" s="1"/>
  <c r="M40" i="16"/>
  <c r="L40" i="16"/>
  <c r="N40" i="16" s="1"/>
  <c r="AX39" i="16"/>
  <c r="AY39" i="16" s="1"/>
  <c r="AL39" i="16"/>
  <c r="AK39" i="16"/>
  <c r="Z39" i="16"/>
  <c r="Y39" i="16"/>
  <c r="AA39" i="16" s="1"/>
  <c r="L39" i="16"/>
  <c r="N39" i="16" s="1"/>
  <c r="AY38" i="16"/>
  <c r="AX38" i="16"/>
  <c r="AK38" i="16"/>
  <c r="Y38" i="16"/>
  <c r="AA38" i="16" s="1"/>
  <c r="L38" i="16"/>
  <c r="N38" i="16" s="1"/>
  <c r="AX37" i="16"/>
  <c r="AK37" i="16"/>
  <c r="AA37" i="16"/>
  <c r="Z37" i="16"/>
  <c r="Y37" i="16"/>
  <c r="N37" i="16"/>
  <c r="L37" i="16"/>
  <c r="M37" i="16" s="1"/>
  <c r="AY36" i="16"/>
  <c r="AX36" i="16"/>
  <c r="AK36" i="16"/>
  <c r="AL36" i="16" s="1"/>
  <c r="AA36" i="16"/>
  <c r="Z36" i="16"/>
  <c r="Y36" i="16"/>
  <c r="M36" i="16"/>
  <c r="L36" i="16"/>
  <c r="N36" i="16" s="1"/>
  <c r="AY35" i="16"/>
  <c r="AX35" i="16"/>
  <c r="AL35" i="16"/>
  <c r="AK35" i="16"/>
  <c r="BA35" i="16" s="1"/>
  <c r="Z35" i="16"/>
  <c r="Y35" i="16"/>
  <c r="AA35" i="16" s="1"/>
  <c r="L35" i="16"/>
  <c r="N35" i="16" s="1"/>
  <c r="AY34" i="16"/>
  <c r="AX34" i="16"/>
  <c r="AK34" i="16"/>
  <c r="Y34" i="16"/>
  <c r="AA34" i="16" s="1"/>
  <c r="N34" i="16"/>
  <c r="M34" i="16"/>
  <c r="L34" i="16"/>
  <c r="AX33" i="16"/>
  <c r="AL33" i="16"/>
  <c r="AK33" i="16"/>
  <c r="Y33" i="16"/>
  <c r="AA33" i="16" s="1"/>
  <c r="N33" i="16"/>
  <c r="M33" i="16"/>
  <c r="L33" i="16"/>
  <c r="AX32" i="16"/>
  <c r="AL32" i="16"/>
  <c r="AK32" i="16"/>
  <c r="AA32" i="16"/>
  <c r="Y32" i="16"/>
  <c r="Z32" i="16" s="1"/>
  <c r="M32" i="16"/>
  <c r="L32" i="16"/>
  <c r="N32" i="16" s="1"/>
  <c r="AX31" i="16"/>
  <c r="AY31" i="16" s="1"/>
  <c r="AL31" i="16"/>
  <c r="AK31" i="16"/>
  <c r="Z31" i="16"/>
  <c r="Y31" i="16"/>
  <c r="AA31" i="16" s="1"/>
  <c r="L31" i="16"/>
  <c r="N31" i="16" s="1"/>
  <c r="AY30" i="16"/>
  <c r="AX30" i="16"/>
  <c r="AK30" i="16"/>
  <c r="Y30" i="16"/>
  <c r="AA30" i="16" s="1"/>
  <c r="L30" i="16"/>
  <c r="N30" i="16" s="1"/>
  <c r="AX29" i="16"/>
  <c r="AK29" i="16"/>
  <c r="AA29" i="16"/>
  <c r="Z29" i="16"/>
  <c r="Y29" i="16"/>
  <c r="N29" i="16"/>
  <c r="L29" i="16"/>
  <c r="M29" i="16" s="1"/>
  <c r="AY28" i="16"/>
  <c r="AX28" i="16"/>
  <c r="BA28" i="16"/>
  <c r="AK28" i="16"/>
  <c r="AL28" i="16" s="1"/>
  <c r="AA28" i="16"/>
  <c r="Z28" i="16"/>
  <c r="Y28" i="16"/>
  <c r="M28" i="16"/>
  <c r="L28" i="16"/>
  <c r="N28" i="16" s="1"/>
  <c r="AY27" i="16"/>
  <c r="AX27" i="16"/>
  <c r="AL27" i="16"/>
  <c r="AK27" i="16"/>
  <c r="Z27" i="16"/>
  <c r="Y27" i="16"/>
  <c r="AA27" i="16" s="1"/>
  <c r="L27" i="16"/>
  <c r="N27" i="16" s="1"/>
  <c r="AY26" i="16"/>
  <c r="AX26" i="16"/>
  <c r="AK26" i="16"/>
  <c r="Y26" i="16"/>
  <c r="AA26" i="16" s="1"/>
  <c r="N26" i="16"/>
  <c r="M26" i="16"/>
  <c r="L26" i="16"/>
  <c r="AV52" i="15"/>
  <c r="AK52" i="15"/>
  <c r="Z52" i="15"/>
  <c r="X52" i="15"/>
  <c r="Y52" i="15" s="1"/>
  <c r="M52" i="15"/>
  <c r="O52" i="15" s="1"/>
  <c r="AV51" i="15"/>
  <c r="AW51" i="15" s="1"/>
  <c r="AK51" i="15"/>
  <c r="AY51" i="15" s="1"/>
  <c r="Z51" i="15"/>
  <c r="Y51" i="15"/>
  <c r="X51" i="15"/>
  <c r="M51" i="15"/>
  <c r="O51" i="15" s="1"/>
  <c r="AW50" i="15"/>
  <c r="AV50" i="15"/>
  <c r="AK50" i="15"/>
  <c r="AY50" i="15" s="1"/>
  <c r="Y50" i="15"/>
  <c r="X50" i="15"/>
  <c r="Z50" i="15" s="1"/>
  <c r="M50" i="15"/>
  <c r="O50" i="15" s="1"/>
  <c r="AW49" i="15"/>
  <c r="AV49" i="15"/>
  <c r="AK49" i="15"/>
  <c r="X49" i="15"/>
  <c r="Z49" i="15" s="1"/>
  <c r="O49" i="15"/>
  <c r="M49" i="15"/>
  <c r="N49" i="15" s="1"/>
  <c r="AV48" i="15"/>
  <c r="AK48" i="15"/>
  <c r="AL48" i="15" s="1"/>
  <c r="X48" i="15"/>
  <c r="Z48" i="15" s="1"/>
  <c r="O48" i="15"/>
  <c r="N48" i="15"/>
  <c r="M48" i="15"/>
  <c r="AV47" i="15"/>
  <c r="AL47" i="15"/>
  <c r="AK47" i="15"/>
  <c r="Z47" i="15"/>
  <c r="X47" i="15"/>
  <c r="Y47" i="15" s="1"/>
  <c r="N47" i="15"/>
  <c r="M47" i="15"/>
  <c r="O47" i="15" s="1"/>
  <c r="AV46" i="15"/>
  <c r="AW46" i="15" s="1"/>
  <c r="AL46" i="15"/>
  <c r="AK46" i="15"/>
  <c r="Y46" i="15"/>
  <c r="X46" i="15"/>
  <c r="Z46" i="15" s="1"/>
  <c r="M46" i="15"/>
  <c r="O46" i="15" s="1"/>
  <c r="AW45" i="15"/>
  <c r="AV45" i="15"/>
  <c r="AK45" i="15"/>
  <c r="X45" i="15"/>
  <c r="Z45" i="15" s="1"/>
  <c r="M45" i="15"/>
  <c r="O45" i="15" s="1"/>
  <c r="AV44" i="15"/>
  <c r="AK44" i="15"/>
  <c r="Z44" i="15"/>
  <c r="X44" i="15"/>
  <c r="Y44" i="15" s="1"/>
  <c r="O44" i="15"/>
  <c r="M44" i="15"/>
  <c r="N44" i="15" s="1"/>
  <c r="AV43" i="15"/>
  <c r="AW43" i="15" s="1"/>
  <c r="AK43" i="15"/>
  <c r="AL43" i="15" s="1"/>
  <c r="Z43" i="15"/>
  <c r="Y43" i="15"/>
  <c r="X43" i="15"/>
  <c r="N43" i="15"/>
  <c r="M43" i="15"/>
  <c r="O43" i="15" s="1"/>
  <c r="AA43" i="15" s="1"/>
  <c r="AW42" i="15"/>
  <c r="AV42" i="15"/>
  <c r="AL42" i="15"/>
  <c r="AK42" i="15"/>
  <c r="Y42" i="15"/>
  <c r="X42" i="15"/>
  <c r="Z42" i="15" s="1"/>
  <c r="M42" i="15"/>
  <c r="O42" i="15" s="1"/>
  <c r="AW41" i="15"/>
  <c r="AV41" i="15"/>
  <c r="AK41" i="15"/>
  <c r="X41" i="15"/>
  <c r="Z41" i="15" s="1"/>
  <c r="O41" i="15"/>
  <c r="M41" i="15"/>
  <c r="N41" i="15" s="1"/>
  <c r="AV40" i="15"/>
  <c r="AK40" i="15"/>
  <c r="AL40" i="15" s="1"/>
  <c r="X40" i="15"/>
  <c r="Z40" i="15" s="1"/>
  <c r="O40" i="15"/>
  <c r="N40" i="15"/>
  <c r="M40" i="15"/>
  <c r="AV39" i="15"/>
  <c r="AL39" i="15"/>
  <c r="AK39" i="15"/>
  <c r="Z39" i="15"/>
  <c r="X39" i="15"/>
  <c r="Y39" i="15" s="1"/>
  <c r="N39" i="15"/>
  <c r="M39" i="15"/>
  <c r="O39" i="15" s="1"/>
  <c r="AV38" i="15"/>
  <c r="AW38" i="15" s="1"/>
  <c r="AL38" i="15"/>
  <c r="AK38" i="15"/>
  <c r="Y38" i="15"/>
  <c r="X38" i="15"/>
  <c r="Z38" i="15" s="1"/>
  <c r="M38" i="15"/>
  <c r="O38" i="15" s="1"/>
  <c r="AW37" i="15"/>
  <c r="AV37" i="15"/>
  <c r="AK37" i="15"/>
  <c r="X37" i="15"/>
  <c r="Z37" i="15" s="1"/>
  <c r="N37" i="15"/>
  <c r="M37" i="15"/>
  <c r="O37" i="15" s="1"/>
  <c r="AV36" i="15"/>
  <c r="AL36" i="15"/>
  <c r="AK36" i="15"/>
  <c r="Z36" i="15"/>
  <c r="X36" i="15"/>
  <c r="Y36" i="15" s="1"/>
  <c r="O36" i="15"/>
  <c r="M36" i="15"/>
  <c r="N36" i="15" s="1"/>
  <c r="AV35" i="15"/>
  <c r="AW35" i="15" s="1"/>
  <c r="AY35" i="15"/>
  <c r="AK35" i="15"/>
  <c r="AL35" i="15" s="1"/>
  <c r="Z35" i="15"/>
  <c r="Y35" i="15"/>
  <c r="X35" i="15"/>
  <c r="O35" i="15"/>
  <c r="AA35" i="15" s="1"/>
  <c r="N35" i="15"/>
  <c r="M35" i="15"/>
  <c r="AW34" i="15"/>
  <c r="AV34" i="15"/>
  <c r="AY34" i="15"/>
  <c r="AL34" i="15"/>
  <c r="AK34" i="15"/>
  <c r="Y34" i="15"/>
  <c r="X34" i="15"/>
  <c r="Z34" i="15" s="1"/>
  <c r="M34" i="15"/>
  <c r="O34" i="15" s="1"/>
  <c r="AW33" i="15"/>
  <c r="AV33" i="15"/>
  <c r="AK33" i="15"/>
  <c r="X33" i="15"/>
  <c r="Z33" i="15" s="1"/>
  <c r="O33" i="15"/>
  <c r="M33" i="15"/>
  <c r="N33" i="15" s="1"/>
  <c r="AV32" i="15"/>
  <c r="AK32" i="15"/>
  <c r="AL32" i="15" s="1"/>
  <c r="Y32" i="15"/>
  <c r="X32" i="15"/>
  <c r="Z32" i="15" s="1"/>
  <c r="O32" i="15"/>
  <c r="N32" i="15"/>
  <c r="M32" i="15"/>
  <c r="AW31" i="15"/>
  <c r="AV31" i="15"/>
  <c r="AY31" i="15"/>
  <c r="AL31" i="15"/>
  <c r="AK31" i="15"/>
  <c r="Z31" i="15"/>
  <c r="X31" i="15"/>
  <c r="Y31" i="15" s="1"/>
  <c r="N31" i="15"/>
  <c r="M31" i="15"/>
  <c r="O31" i="15" s="1"/>
  <c r="AV30" i="15"/>
  <c r="AW30" i="15" s="1"/>
  <c r="AL30" i="15"/>
  <c r="AK30" i="15"/>
  <c r="Y30" i="15"/>
  <c r="X30" i="15"/>
  <c r="Z30" i="15" s="1"/>
  <c r="M30" i="15"/>
  <c r="O30" i="15" s="1"/>
  <c r="AW29" i="15"/>
  <c r="AV29" i="15"/>
  <c r="AK29" i="15"/>
  <c r="AY29" i="15" s="1"/>
  <c r="X29" i="15"/>
  <c r="Z29" i="15" s="1"/>
  <c r="N29" i="15"/>
  <c r="M29" i="15"/>
  <c r="O29" i="15" s="1"/>
  <c r="AV28" i="15"/>
  <c r="AK28" i="15"/>
  <c r="Z28" i="15"/>
  <c r="X28" i="15"/>
  <c r="Y28" i="15" s="1"/>
  <c r="O28" i="15"/>
  <c r="AA28" i="15" s="1"/>
  <c r="M28" i="15"/>
  <c r="N28" i="15" s="1"/>
  <c r="AW27" i="15"/>
  <c r="AV27" i="15"/>
  <c r="AK27" i="15"/>
  <c r="AL27" i="15" s="1"/>
  <c r="Z27" i="15"/>
  <c r="Y27" i="15"/>
  <c r="X27" i="15"/>
  <c r="N27" i="15"/>
  <c r="M27" i="15"/>
  <c r="O27" i="15" s="1"/>
  <c r="AA27" i="15" s="1"/>
  <c r="AV26" i="15"/>
  <c r="AL26" i="15"/>
  <c r="AK26" i="15"/>
  <c r="AY26" i="15" s="1"/>
  <c r="X26" i="15"/>
  <c r="M26" i="15"/>
  <c r="O26" i="15" s="1"/>
  <c r="AV54" i="14"/>
  <c r="AK54" i="14"/>
  <c r="X54" i="14"/>
  <c r="Y54" i="14" s="1"/>
  <c r="M54" i="14"/>
  <c r="O54" i="14" s="1"/>
  <c r="AV53" i="14"/>
  <c r="AW53" i="14" s="1"/>
  <c r="AK53" i="14"/>
  <c r="AY53" i="14" s="1"/>
  <c r="Z53" i="14"/>
  <c r="Y53" i="14"/>
  <c r="X53" i="14"/>
  <c r="M53" i="14"/>
  <c r="O53" i="14" s="1"/>
  <c r="AW52" i="14"/>
  <c r="AV52" i="14"/>
  <c r="AK52" i="14"/>
  <c r="AY52" i="14" s="1"/>
  <c r="Z52" i="14"/>
  <c r="X52" i="14"/>
  <c r="Y52" i="14" s="1"/>
  <c r="N52" i="14"/>
  <c r="M52" i="14"/>
  <c r="O52" i="14" s="1"/>
  <c r="AV51" i="14"/>
  <c r="AW51" i="14" s="1"/>
  <c r="AL51" i="14"/>
  <c r="AK51" i="14"/>
  <c r="AY51" i="14" s="1"/>
  <c r="Y51" i="14"/>
  <c r="X51" i="14"/>
  <c r="Z51" i="14" s="1"/>
  <c r="O51" i="14"/>
  <c r="M51" i="14"/>
  <c r="N51" i="14" s="1"/>
  <c r="AW50" i="14"/>
  <c r="AV50" i="14"/>
  <c r="AK50" i="14"/>
  <c r="AL50" i="14" s="1"/>
  <c r="X50" i="14"/>
  <c r="Z50" i="14" s="1"/>
  <c r="O50" i="14"/>
  <c r="N50" i="14"/>
  <c r="M50" i="14"/>
  <c r="AV49" i="14"/>
  <c r="AY49" i="14"/>
  <c r="AL49" i="14"/>
  <c r="AK49" i="14"/>
  <c r="X49" i="14"/>
  <c r="Z49" i="14" s="1"/>
  <c r="O49" i="14"/>
  <c r="N49" i="14"/>
  <c r="M49" i="14"/>
  <c r="AV48" i="14"/>
  <c r="AY48" i="14"/>
  <c r="AL48" i="14"/>
  <c r="AK48" i="14"/>
  <c r="X48" i="14"/>
  <c r="Z48" i="14" s="1"/>
  <c r="N48" i="14"/>
  <c r="M48" i="14"/>
  <c r="O48" i="14" s="1"/>
  <c r="AV47" i="14"/>
  <c r="AL47" i="14"/>
  <c r="AK47" i="14"/>
  <c r="AY47" i="14" s="1"/>
  <c r="Y47" i="14"/>
  <c r="X47" i="14"/>
  <c r="Z47" i="14" s="1"/>
  <c r="M47" i="14"/>
  <c r="O47" i="14" s="1"/>
  <c r="AW46" i="14"/>
  <c r="AV46" i="14"/>
  <c r="AK46" i="14"/>
  <c r="Z46" i="14"/>
  <c r="X46" i="14"/>
  <c r="Y46" i="14" s="1"/>
  <c r="M46" i="14"/>
  <c r="O46" i="14" s="1"/>
  <c r="AV45" i="14"/>
  <c r="AW45" i="14" s="1"/>
  <c r="AK45" i="14"/>
  <c r="Z45" i="14"/>
  <c r="Y45" i="14"/>
  <c r="X45" i="14"/>
  <c r="O45" i="14"/>
  <c r="AA45" i="14" s="1"/>
  <c r="M45" i="14"/>
  <c r="N45" i="14" s="1"/>
  <c r="AW44" i="14"/>
  <c r="AV44" i="14"/>
  <c r="AK44" i="14"/>
  <c r="AL44" i="14" s="1"/>
  <c r="Z44" i="14"/>
  <c r="Y44" i="14"/>
  <c r="X44" i="14"/>
  <c r="N44" i="14"/>
  <c r="M44" i="14"/>
  <c r="O44" i="14" s="1"/>
  <c r="AW43" i="14"/>
  <c r="AV43" i="14"/>
  <c r="AL43" i="14"/>
  <c r="AK43" i="14"/>
  <c r="Y43" i="14"/>
  <c r="X43" i="14"/>
  <c r="Z43" i="14" s="1"/>
  <c r="O43" i="14"/>
  <c r="M43" i="14"/>
  <c r="N43" i="14" s="1"/>
  <c r="AW42" i="14"/>
  <c r="AV42" i="14"/>
  <c r="AK42" i="14"/>
  <c r="AL42" i="14" s="1"/>
  <c r="X42" i="14"/>
  <c r="Z42" i="14" s="1"/>
  <c r="O42" i="14"/>
  <c r="N42" i="14"/>
  <c r="M42" i="14"/>
  <c r="AV41" i="14"/>
  <c r="AY41" i="14"/>
  <c r="AL41" i="14"/>
  <c r="AK41" i="14"/>
  <c r="X41" i="14"/>
  <c r="Z41" i="14" s="1"/>
  <c r="O41" i="14"/>
  <c r="AA41" i="14" s="1"/>
  <c r="N41" i="14"/>
  <c r="M41" i="14"/>
  <c r="AV40" i="14"/>
  <c r="AY40" i="14"/>
  <c r="AL40" i="14"/>
  <c r="AK40" i="14"/>
  <c r="Z40" i="14"/>
  <c r="X40" i="14"/>
  <c r="Y40" i="14" s="1"/>
  <c r="N40" i="14"/>
  <c r="M40" i="14"/>
  <c r="O40" i="14" s="1"/>
  <c r="AV39" i="14"/>
  <c r="AW39" i="14" s="1"/>
  <c r="AL39" i="14"/>
  <c r="AK39" i="14"/>
  <c r="AY39" i="14" s="1"/>
  <c r="Y39" i="14"/>
  <c r="X39" i="14"/>
  <c r="Z39" i="14" s="1"/>
  <c r="M39" i="14"/>
  <c r="O39" i="14" s="1"/>
  <c r="AW38" i="14"/>
  <c r="AV38" i="14"/>
  <c r="AK38" i="14"/>
  <c r="AY38" i="14" s="1"/>
  <c r="Z38" i="14"/>
  <c r="X38" i="14"/>
  <c r="Y38" i="14" s="1"/>
  <c r="M38" i="14"/>
  <c r="O38" i="14" s="1"/>
  <c r="AA38" i="14" s="1"/>
  <c r="AV37" i="14"/>
  <c r="AW37" i="14" s="1"/>
  <c r="AK37" i="14"/>
  <c r="Z37" i="14"/>
  <c r="Y37" i="14"/>
  <c r="X37" i="14"/>
  <c r="O37" i="14"/>
  <c r="N37" i="14"/>
  <c r="M37" i="14"/>
  <c r="AW36" i="14"/>
  <c r="AV36" i="14"/>
  <c r="AL36" i="14"/>
  <c r="AK36" i="14"/>
  <c r="Z36" i="14"/>
  <c r="Y36" i="14"/>
  <c r="X36" i="14"/>
  <c r="N36" i="14"/>
  <c r="M36" i="14"/>
  <c r="O36" i="14" s="1"/>
  <c r="AA36" i="14" s="1"/>
  <c r="AW35" i="14"/>
  <c r="AV35" i="14"/>
  <c r="AL35" i="14"/>
  <c r="AK35" i="14"/>
  <c r="Y35" i="14"/>
  <c r="X35" i="14"/>
  <c r="Z35" i="14" s="1"/>
  <c r="O35" i="14"/>
  <c r="M35" i="14"/>
  <c r="N35" i="14" s="1"/>
  <c r="AW34" i="14"/>
  <c r="AV34" i="14"/>
  <c r="AK34" i="14"/>
  <c r="AL34" i="14" s="1"/>
  <c r="X34" i="14"/>
  <c r="Z34" i="14" s="1"/>
  <c r="O34" i="14"/>
  <c r="N34" i="14"/>
  <c r="M34" i="14"/>
  <c r="AV33" i="14"/>
  <c r="AY33" i="14"/>
  <c r="AL33" i="14"/>
  <c r="AK33" i="14"/>
  <c r="X33" i="14"/>
  <c r="Z33" i="14" s="1"/>
  <c r="M33" i="14"/>
  <c r="O33" i="14" s="1"/>
  <c r="AV32" i="14"/>
  <c r="AK32" i="14"/>
  <c r="AY32" i="14" s="1"/>
  <c r="Z32" i="14"/>
  <c r="Y32" i="14"/>
  <c r="X32" i="14"/>
  <c r="M32" i="14"/>
  <c r="O32" i="14" s="1"/>
  <c r="AW31" i="14"/>
  <c r="AV31" i="14"/>
  <c r="AK31" i="14"/>
  <c r="AY31" i="14" s="1"/>
  <c r="Y31" i="14"/>
  <c r="X31" i="14"/>
  <c r="Z31" i="14" s="1"/>
  <c r="M31" i="14"/>
  <c r="O31" i="14" s="1"/>
  <c r="AW30" i="14"/>
  <c r="AV30" i="14"/>
  <c r="AK30" i="14"/>
  <c r="AY30" i="14" s="1"/>
  <c r="Z30" i="14"/>
  <c r="X30" i="14"/>
  <c r="Y30" i="14" s="1"/>
  <c r="M30" i="14"/>
  <c r="O30" i="14" s="1"/>
  <c r="AA30" i="14" s="1"/>
  <c r="AV29" i="14"/>
  <c r="AW29" i="14" s="1"/>
  <c r="AK29" i="14"/>
  <c r="Z29" i="14"/>
  <c r="Y29" i="14"/>
  <c r="X29" i="14"/>
  <c r="O29" i="14"/>
  <c r="N29" i="14"/>
  <c r="M29" i="14"/>
  <c r="AW28" i="14"/>
  <c r="AV28" i="14"/>
  <c r="AL28" i="14"/>
  <c r="AK28" i="14"/>
  <c r="X28" i="14"/>
  <c r="Z28" i="14" s="1"/>
  <c r="N28" i="14"/>
  <c r="M28" i="14"/>
  <c r="O28" i="14" s="1"/>
  <c r="AV27" i="14"/>
  <c r="AK27" i="14"/>
  <c r="X27" i="14"/>
  <c r="Z27" i="14" s="1"/>
  <c r="AA27" i="14" s="1"/>
  <c r="M27" i="14"/>
  <c r="AV26" i="14"/>
  <c r="AK26" i="14"/>
  <c r="AL26" i="14" s="1"/>
  <c r="X26" i="14"/>
  <c r="O26" i="14"/>
  <c r="N26" i="14"/>
  <c r="M26" i="14"/>
  <c r="AV50" i="13"/>
  <c r="AJ50" i="13"/>
  <c r="Z50" i="13"/>
  <c r="X50" i="13"/>
  <c r="Y50" i="13" s="1"/>
  <c r="M50" i="13"/>
  <c r="L50" i="13"/>
  <c r="N50" i="13" s="1"/>
  <c r="AW49" i="13"/>
  <c r="AV49" i="13"/>
  <c r="AJ49" i="13"/>
  <c r="Z49" i="13"/>
  <c r="Y49" i="13"/>
  <c r="X49" i="13"/>
  <c r="L49" i="13"/>
  <c r="N49" i="13" s="1"/>
  <c r="AW48" i="13"/>
  <c r="AV48" i="13"/>
  <c r="AJ48" i="13"/>
  <c r="X48" i="13"/>
  <c r="Z48" i="13" s="1"/>
  <c r="N48" i="13"/>
  <c r="L48" i="13"/>
  <c r="M48" i="13" s="1"/>
  <c r="AV47" i="13"/>
  <c r="AJ47" i="13"/>
  <c r="AK47" i="13" s="1"/>
  <c r="X47" i="13"/>
  <c r="Z47" i="13" s="1"/>
  <c r="N47" i="13"/>
  <c r="M47" i="13"/>
  <c r="L47" i="13"/>
  <c r="AV46" i="13"/>
  <c r="AK46" i="13"/>
  <c r="AJ46" i="13"/>
  <c r="X46" i="13"/>
  <c r="Z46" i="13" s="1"/>
  <c r="N46" i="13"/>
  <c r="M46" i="13"/>
  <c r="L46" i="13"/>
  <c r="AV45" i="13"/>
  <c r="AK45" i="13"/>
  <c r="AJ45" i="13"/>
  <c r="Y45" i="13"/>
  <c r="X45" i="13"/>
  <c r="Z45" i="13" s="1"/>
  <c r="L45" i="13"/>
  <c r="N45" i="13" s="1"/>
  <c r="AW44" i="13"/>
  <c r="AV44" i="13"/>
  <c r="AJ44" i="13"/>
  <c r="X44" i="13"/>
  <c r="Z44" i="13" s="1"/>
  <c r="L44" i="13"/>
  <c r="N44" i="13" s="1"/>
  <c r="AV43" i="13"/>
  <c r="AJ43" i="13"/>
  <c r="X43" i="13"/>
  <c r="Z43" i="13" s="1"/>
  <c r="L43" i="13"/>
  <c r="N43" i="13" s="1"/>
  <c r="AV42" i="13"/>
  <c r="AJ42" i="13"/>
  <c r="Z42" i="13"/>
  <c r="X42" i="13"/>
  <c r="Y42" i="13" s="1"/>
  <c r="M42" i="13"/>
  <c r="L42" i="13"/>
  <c r="N42" i="13" s="1"/>
  <c r="AV41" i="13"/>
  <c r="AW41" i="13" s="1"/>
  <c r="AK41" i="13"/>
  <c r="AJ41" i="13"/>
  <c r="Z41" i="13"/>
  <c r="Y41" i="13"/>
  <c r="X41" i="13"/>
  <c r="L41" i="13"/>
  <c r="N41" i="13" s="1"/>
  <c r="AW40" i="13"/>
  <c r="AV40" i="13"/>
  <c r="AJ40" i="13"/>
  <c r="X40" i="13"/>
  <c r="Z40" i="13" s="1"/>
  <c r="L40" i="13"/>
  <c r="N40" i="13" s="1"/>
  <c r="AV39" i="13"/>
  <c r="AJ39" i="13"/>
  <c r="X39" i="13"/>
  <c r="Z39" i="13" s="1"/>
  <c r="N39" i="13"/>
  <c r="L39" i="13"/>
  <c r="M39" i="13" s="1"/>
  <c r="AV38" i="13"/>
  <c r="AJ38" i="13"/>
  <c r="AK38" i="13" s="1"/>
  <c r="X38" i="13"/>
  <c r="Z38" i="13" s="1"/>
  <c r="N38" i="13"/>
  <c r="M38" i="13"/>
  <c r="L38" i="13"/>
  <c r="AV37" i="13"/>
  <c r="AK37" i="13"/>
  <c r="AJ37" i="13"/>
  <c r="Y37" i="13"/>
  <c r="X37" i="13"/>
  <c r="Z37" i="13" s="1"/>
  <c r="L37" i="13"/>
  <c r="N37" i="13" s="1"/>
  <c r="AA37" i="13" s="1"/>
  <c r="AW36" i="13"/>
  <c r="AV36" i="13"/>
  <c r="AJ36" i="13"/>
  <c r="X36" i="13"/>
  <c r="Z36" i="13" s="1"/>
  <c r="L36" i="13"/>
  <c r="N36" i="13" s="1"/>
  <c r="AV35" i="13"/>
  <c r="AJ35" i="13"/>
  <c r="X35" i="13"/>
  <c r="Z35" i="13" s="1"/>
  <c r="L35" i="13"/>
  <c r="N35" i="13" s="1"/>
  <c r="AV34" i="13"/>
  <c r="AJ34" i="13"/>
  <c r="Z34" i="13"/>
  <c r="X34" i="13"/>
  <c r="Y34" i="13" s="1"/>
  <c r="M34" i="13"/>
  <c r="L34" i="13"/>
  <c r="N34" i="13" s="1"/>
  <c r="AV33" i="13"/>
  <c r="AW33" i="13" s="1"/>
  <c r="AK33" i="13"/>
  <c r="AJ33" i="13"/>
  <c r="Z33" i="13"/>
  <c r="Y33" i="13"/>
  <c r="X33" i="13"/>
  <c r="L33" i="13"/>
  <c r="N33" i="13" s="1"/>
  <c r="AW32" i="13"/>
  <c r="AV32" i="13"/>
  <c r="AJ32" i="13"/>
  <c r="Y32" i="13"/>
  <c r="X32" i="13"/>
  <c r="Z32" i="13" s="1"/>
  <c r="L32" i="13"/>
  <c r="N32" i="13" s="1"/>
  <c r="AW31" i="13"/>
  <c r="AV31" i="13"/>
  <c r="AJ31" i="13"/>
  <c r="X31" i="13"/>
  <c r="Z31" i="13" s="1"/>
  <c r="N31" i="13"/>
  <c r="L31" i="13"/>
  <c r="M31" i="13" s="1"/>
  <c r="AV30" i="13"/>
  <c r="AJ30" i="13"/>
  <c r="AK30" i="13" s="1"/>
  <c r="X30" i="13"/>
  <c r="Z30" i="13" s="1"/>
  <c r="N30" i="13"/>
  <c r="M30" i="13"/>
  <c r="L30" i="13"/>
  <c r="AV29" i="13"/>
  <c r="AK29" i="13"/>
  <c r="AJ29" i="13"/>
  <c r="Y29" i="13"/>
  <c r="X29" i="13"/>
  <c r="Z29" i="13" s="1"/>
  <c r="M29" i="13"/>
  <c r="L29" i="13"/>
  <c r="N29" i="13" s="1"/>
  <c r="AA29" i="13" s="1"/>
  <c r="AW28" i="13"/>
  <c r="AV28" i="13"/>
  <c r="AK28" i="13"/>
  <c r="AJ28" i="13"/>
  <c r="X28" i="13"/>
  <c r="Z28" i="13" s="1"/>
  <c r="L28" i="13"/>
  <c r="N28" i="13" s="1"/>
  <c r="AV27" i="13"/>
  <c r="AJ27" i="13"/>
  <c r="X27" i="13"/>
  <c r="Z27" i="13" s="1"/>
  <c r="L27" i="13"/>
  <c r="N27" i="13" s="1"/>
  <c r="AV26" i="13"/>
  <c r="AJ26" i="13"/>
  <c r="Z26" i="13"/>
  <c r="X26" i="13"/>
  <c r="Y26" i="13" s="1"/>
  <c r="M26" i="13"/>
  <c r="L26" i="13"/>
  <c r="N26" i="13" s="1"/>
  <c r="AL52" i="4"/>
  <c r="AV51" i="10"/>
  <c r="AJ51" i="10"/>
  <c r="X51" i="10"/>
  <c r="Z51" i="10" s="1"/>
  <c r="L51" i="10"/>
  <c r="N51" i="10" s="1"/>
  <c r="AV53" i="2"/>
  <c r="AX53" i="2" s="1"/>
  <c r="AK53" i="2"/>
  <c r="X53" i="2"/>
  <c r="Z53" i="2" s="1"/>
  <c r="M53" i="2"/>
  <c r="O53" i="2" s="1"/>
  <c r="L26" i="4"/>
  <c r="M26" i="4"/>
  <c r="N26" i="4"/>
  <c r="Y26" i="4"/>
  <c r="Z26" i="4"/>
  <c r="AK26" i="4"/>
  <c r="AL26" i="4" s="1"/>
  <c r="AX26" i="4"/>
  <c r="AY26" i="4" s="1"/>
  <c r="L27" i="4"/>
  <c r="M27" i="4"/>
  <c r="N27" i="4"/>
  <c r="Y27" i="4"/>
  <c r="Z27" i="4" s="1"/>
  <c r="AK27" i="4"/>
  <c r="AL27" i="4" s="1"/>
  <c r="AX27" i="4"/>
  <c r="AY27" i="4" s="1"/>
  <c r="L28" i="4"/>
  <c r="M28" i="4" s="1"/>
  <c r="Y28" i="4"/>
  <c r="Z28" i="4" s="1"/>
  <c r="AK28" i="4"/>
  <c r="AL28" i="4" s="1"/>
  <c r="AX28" i="4"/>
  <c r="AY28" i="4"/>
  <c r="L29" i="4"/>
  <c r="M29" i="4" s="1"/>
  <c r="Y29" i="4"/>
  <c r="AA29" i="4" s="1"/>
  <c r="Z29" i="4"/>
  <c r="AK29" i="4"/>
  <c r="AX29" i="4"/>
  <c r="AY29" i="4" s="1"/>
  <c r="L30" i="4"/>
  <c r="N30" i="4" s="1"/>
  <c r="M30" i="4"/>
  <c r="Y30" i="4"/>
  <c r="Z30" i="4" s="1"/>
  <c r="AA30" i="4"/>
  <c r="AK30" i="4"/>
  <c r="AL30" i="4"/>
  <c r="AX30" i="4"/>
  <c r="AY30" i="4" s="1"/>
  <c r="L31" i="4"/>
  <c r="N31" i="4" s="1"/>
  <c r="M31" i="4"/>
  <c r="Y31" i="4"/>
  <c r="Z31" i="4" s="1"/>
  <c r="AK31" i="4"/>
  <c r="AL31" i="4" s="1"/>
  <c r="AX31" i="4"/>
  <c r="AY31" i="4" s="1"/>
  <c r="L32" i="4"/>
  <c r="M32" i="4" s="1"/>
  <c r="Y32" i="4"/>
  <c r="Z32" i="4" s="1"/>
  <c r="AK32" i="4"/>
  <c r="AL32" i="4" s="1"/>
  <c r="AX32" i="4"/>
  <c r="AY32" i="4"/>
  <c r="L33" i="4"/>
  <c r="M33" i="4" s="1"/>
  <c r="Y33" i="4"/>
  <c r="AA33" i="4" s="1"/>
  <c r="AK33" i="4"/>
  <c r="AX33" i="4"/>
  <c r="AY33" i="4"/>
  <c r="L34" i="4"/>
  <c r="N34" i="4" s="1"/>
  <c r="Y34" i="4"/>
  <c r="Z34" i="4" s="1"/>
  <c r="AK34" i="4"/>
  <c r="AL34" i="4"/>
  <c r="AX34" i="4"/>
  <c r="AY34" i="4" s="1"/>
  <c r="L35" i="4"/>
  <c r="M35" i="4" s="1"/>
  <c r="Y35" i="4"/>
  <c r="Z35" i="4" s="1"/>
  <c r="AA35" i="4"/>
  <c r="AK35" i="4"/>
  <c r="AL35" i="4" s="1"/>
  <c r="AX35" i="4"/>
  <c r="AY35" i="4" s="1"/>
  <c r="L36" i="4"/>
  <c r="M36" i="4" s="1"/>
  <c r="N36" i="4"/>
  <c r="Y36" i="4"/>
  <c r="Z36" i="4" s="1"/>
  <c r="AK36" i="4"/>
  <c r="AL36" i="4" s="1"/>
  <c r="AX36" i="4"/>
  <c r="L37" i="4"/>
  <c r="M37" i="4" s="1"/>
  <c r="Y37" i="4"/>
  <c r="Z37" i="4" s="1"/>
  <c r="AK37" i="4"/>
  <c r="AL37" i="4"/>
  <c r="AX37" i="4"/>
  <c r="AY37" i="4" s="1"/>
  <c r="L38" i="4"/>
  <c r="N38" i="4" s="1"/>
  <c r="M38" i="4"/>
  <c r="Y38" i="4"/>
  <c r="Z38" i="4" s="1"/>
  <c r="AK38" i="4"/>
  <c r="AL38" i="4"/>
  <c r="AX38" i="4"/>
  <c r="AY38" i="4" s="1"/>
  <c r="L39" i="4"/>
  <c r="M39" i="4" s="1"/>
  <c r="Y39" i="4"/>
  <c r="Z39" i="4" s="1"/>
  <c r="AK39" i="4"/>
  <c r="AL39" i="4" s="1"/>
  <c r="AX39" i="4"/>
  <c r="AY39" i="4" s="1"/>
  <c r="L40" i="4"/>
  <c r="M40" i="4" s="1"/>
  <c r="N40" i="4"/>
  <c r="Y40" i="4"/>
  <c r="Z40" i="4" s="1"/>
  <c r="AK40" i="4"/>
  <c r="AL40" i="4" s="1"/>
  <c r="AX40" i="4"/>
  <c r="AY40" i="4"/>
  <c r="L41" i="4"/>
  <c r="M41" i="4" s="1"/>
  <c r="Y41" i="4"/>
  <c r="AA41" i="4" s="1"/>
  <c r="AK41" i="4"/>
  <c r="AL41" i="4"/>
  <c r="AX41" i="4"/>
  <c r="AY41" i="4"/>
  <c r="L42" i="4"/>
  <c r="N42" i="4" s="1"/>
  <c r="Y42" i="4"/>
  <c r="AA42" i="4" s="1"/>
  <c r="AK42" i="4"/>
  <c r="AL42" i="4"/>
  <c r="AX42" i="4"/>
  <c r="AY42" i="4" s="1"/>
  <c r="L43" i="4"/>
  <c r="M43" i="4" s="1"/>
  <c r="Y43" i="4"/>
  <c r="Z43" i="4" s="1"/>
  <c r="AK43" i="4"/>
  <c r="AL43" i="4" s="1"/>
  <c r="AX43" i="4"/>
  <c r="AY43" i="4" s="1"/>
  <c r="L44" i="4"/>
  <c r="M44" i="4" s="1"/>
  <c r="N44" i="4"/>
  <c r="Y44" i="4"/>
  <c r="Z44" i="4" s="1"/>
  <c r="AK44" i="4"/>
  <c r="AL44" i="4" s="1"/>
  <c r="AX44" i="4"/>
  <c r="AY44" i="4"/>
  <c r="L45" i="4"/>
  <c r="M45" i="4" s="1"/>
  <c r="Y45" i="4"/>
  <c r="Z45" i="4" s="1"/>
  <c r="AA45" i="4"/>
  <c r="AK45" i="4"/>
  <c r="AX45" i="4"/>
  <c r="AY45" i="4"/>
  <c r="L46" i="4"/>
  <c r="N46" i="4" s="1"/>
  <c r="M46" i="4"/>
  <c r="Y46" i="4"/>
  <c r="Z46" i="4" s="1"/>
  <c r="AK46" i="4"/>
  <c r="AL46" i="4" s="1"/>
  <c r="AX46" i="4"/>
  <c r="AY46" i="4" s="1"/>
  <c r="L47" i="4"/>
  <c r="M47" i="4"/>
  <c r="N47" i="4"/>
  <c r="Y47" i="4"/>
  <c r="Z47" i="4" s="1"/>
  <c r="AK47" i="4"/>
  <c r="AL47" i="4" s="1"/>
  <c r="AX47" i="4"/>
  <c r="AY47" i="4" s="1"/>
  <c r="L48" i="4"/>
  <c r="M48" i="4" s="1"/>
  <c r="N48" i="4"/>
  <c r="Y48" i="4"/>
  <c r="Z48" i="4" s="1"/>
  <c r="AK48" i="4"/>
  <c r="AL48" i="4" s="1"/>
  <c r="AX48" i="4"/>
  <c r="AY48" i="4"/>
  <c r="L49" i="4"/>
  <c r="M49" i="4" s="1"/>
  <c r="Y49" i="4"/>
  <c r="AA49" i="4" s="1"/>
  <c r="AK49" i="4"/>
  <c r="AL49" i="4"/>
  <c r="AX49" i="4"/>
  <c r="AY49" i="4"/>
  <c r="L50" i="4"/>
  <c r="M50" i="4" s="1"/>
  <c r="N50" i="4"/>
  <c r="Y50" i="4"/>
  <c r="Z50" i="4" s="1"/>
  <c r="AK50" i="4"/>
  <c r="AL50" i="4"/>
  <c r="AX50" i="4"/>
  <c r="AY50" i="4" s="1"/>
  <c r="L51" i="4"/>
  <c r="M51" i="4" s="1"/>
  <c r="Y51" i="4"/>
  <c r="Z51" i="4" s="1"/>
  <c r="AK51" i="4"/>
  <c r="AL51" i="4" s="1"/>
  <c r="AX51" i="4"/>
  <c r="AY51" i="4" s="1"/>
  <c r="L52" i="4"/>
  <c r="M52" i="4" s="1"/>
  <c r="N52" i="4"/>
  <c r="Y52" i="4"/>
  <c r="Z52" i="4" s="1"/>
  <c r="AK52" i="4"/>
  <c r="AX52" i="4"/>
  <c r="AY52" i="4"/>
  <c r="L53" i="4"/>
  <c r="N53" i="4" s="1"/>
  <c r="Y53" i="4"/>
  <c r="AA53" i="4" s="1"/>
  <c r="AK53" i="4"/>
  <c r="AL53" i="4" s="1"/>
  <c r="AX53" i="4"/>
  <c r="AY53" i="4"/>
  <c r="Z29" i="17" l="1"/>
  <c r="Z26" i="17"/>
  <c r="AB52" i="16"/>
  <c r="AA33" i="14"/>
  <c r="AZ33" i="14" s="1"/>
  <c r="AA34" i="14"/>
  <c r="AA42" i="14"/>
  <c r="AA45" i="13"/>
  <c r="AY49" i="18"/>
  <c r="AA50" i="18"/>
  <c r="AY50" i="18"/>
  <c r="AA51" i="18"/>
  <c r="AY51" i="18"/>
  <c r="AA52" i="18"/>
  <c r="AY41" i="18"/>
  <c r="AY45" i="18"/>
  <c r="AA44" i="19"/>
  <c r="AY45" i="19"/>
  <c r="AA50" i="19"/>
  <c r="AZ50" i="19" s="1"/>
  <c r="AY51" i="19"/>
  <c r="AA52" i="19"/>
  <c r="AY28" i="19"/>
  <c r="AY29" i="19"/>
  <c r="AZ28" i="19"/>
  <c r="AY26" i="18"/>
  <c r="AY29" i="18"/>
  <c r="AA30" i="18"/>
  <c r="AY33" i="18"/>
  <c r="AA34" i="18"/>
  <c r="AA35" i="18"/>
  <c r="AY38" i="18"/>
  <c r="AA42" i="18"/>
  <c r="AY27" i="18"/>
  <c r="AY35" i="18"/>
  <c r="AZ35" i="18" s="1"/>
  <c r="AY43" i="18"/>
  <c r="Z33" i="17"/>
  <c r="AW33" i="17"/>
  <c r="Z34" i="17"/>
  <c r="AW35" i="17"/>
  <c r="AW36" i="17"/>
  <c r="Z37" i="17"/>
  <c r="Z39" i="17"/>
  <c r="AX39" i="17" s="1"/>
  <c r="AW39" i="17"/>
  <c r="Z40" i="17"/>
  <c r="AX40" i="17" s="1"/>
  <c r="AW40" i="17"/>
  <c r="Z41" i="17"/>
  <c r="AX41" i="17" s="1"/>
  <c r="AW41" i="17"/>
  <c r="Z42" i="17"/>
  <c r="AW42" i="17"/>
  <c r="AW44" i="17"/>
  <c r="Z45" i="17"/>
  <c r="AW45" i="17"/>
  <c r="AW46" i="17"/>
  <c r="Z47" i="17"/>
  <c r="Z48" i="17"/>
  <c r="Z49" i="17"/>
  <c r="AW49" i="17"/>
  <c r="Z50" i="17"/>
  <c r="Z51" i="17"/>
  <c r="BA26" i="16"/>
  <c r="BA29" i="16"/>
  <c r="AB32" i="16"/>
  <c r="AB33" i="16"/>
  <c r="AB34" i="16"/>
  <c r="AB37" i="16"/>
  <c r="AB38" i="16"/>
  <c r="BA39" i="16"/>
  <c r="BA44" i="16"/>
  <c r="AB53" i="16"/>
  <c r="AB46" i="16"/>
  <c r="AB45" i="16"/>
  <c r="AY27" i="15"/>
  <c r="AZ35" i="15"/>
  <c r="AA36" i="15"/>
  <c r="AY43" i="15"/>
  <c r="AA44" i="15"/>
  <c r="AY32" i="15"/>
  <c r="AA34" i="15"/>
  <c r="AY37" i="15"/>
  <c r="AY38" i="15"/>
  <c r="AY39" i="15"/>
  <c r="AY44" i="15"/>
  <c r="AA45" i="15"/>
  <c r="AY46" i="15"/>
  <c r="AA47" i="15"/>
  <c r="AA51" i="15"/>
  <c r="AA50" i="15"/>
  <c r="AY43" i="14"/>
  <c r="AA26" i="14"/>
  <c r="AY27" i="14"/>
  <c r="AA26" i="13"/>
  <c r="AY27" i="13"/>
  <c r="AA31" i="13"/>
  <c r="AY32" i="13"/>
  <c r="AY33" i="13"/>
  <c r="AY34" i="13"/>
  <c r="AY36" i="13"/>
  <c r="AY37" i="13"/>
  <c r="AZ37" i="13" s="1"/>
  <c r="AY40" i="13"/>
  <c r="AY41" i="13"/>
  <c r="AY42" i="13"/>
  <c r="AY44" i="13"/>
  <c r="AA49" i="13"/>
  <c r="AA50" i="13"/>
  <c r="N49" i="19"/>
  <c r="M53" i="4"/>
  <c r="AA27" i="19"/>
  <c r="AY26" i="19"/>
  <c r="AA33" i="19"/>
  <c r="AA35" i="19"/>
  <c r="AY37" i="19"/>
  <c r="AY38" i="19"/>
  <c r="AA42" i="19"/>
  <c r="AA31" i="19"/>
  <c r="AA36" i="19"/>
  <c r="AY40" i="19"/>
  <c r="AA45" i="19"/>
  <c r="AZ45" i="19" s="1"/>
  <c r="AY46" i="19"/>
  <c r="AY47" i="19"/>
  <c r="AA49" i="19"/>
  <c r="AY52" i="19"/>
  <c r="AZ52" i="19" s="1"/>
  <c r="AA30" i="19"/>
  <c r="AZ30" i="19" s="1"/>
  <c r="AA32" i="19"/>
  <c r="AY33" i="19"/>
  <c r="AY34" i="19"/>
  <c r="AY39" i="19"/>
  <c r="AA43" i="19"/>
  <c r="AY27" i="19"/>
  <c r="AA26" i="19"/>
  <c r="AA29" i="19"/>
  <c r="AY36" i="19"/>
  <c r="AA38" i="19"/>
  <c r="AA39" i="19"/>
  <c r="AY42" i="19"/>
  <c r="AA47" i="19"/>
  <c r="AZ47" i="19" s="1"/>
  <c r="AA51" i="19"/>
  <c r="AZ51" i="19" s="1"/>
  <c r="AZ35" i="19"/>
  <c r="AA29" i="18"/>
  <c r="AA45" i="18"/>
  <c r="AA28" i="18"/>
  <c r="AZ28" i="18" s="1"/>
  <c r="AA37" i="18"/>
  <c r="AA44" i="18"/>
  <c r="AY52" i="18"/>
  <c r="AZ52" i="18" s="1"/>
  <c r="AA36" i="18"/>
  <c r="AA31" i="18"/>
  <c r="AA27" i="18"/>
  <c r="AZ27" i="18" s="1"/>
  <c r="AZ30" i="18"/>
  <c r="AY34" i="18"/>
  <c r="AY37" i="18"/>
  <c r="AA39" i="18"/>
  <c r="AZ39" i="18" s="1"/>
  <c r="AY42" i="18"/>
  <c r="AA48" i="18"/>
  <c r="AW34" i="17"/>
  <c r="Z52" i="17"/>
  <c r="AW27" i="17"/>
  <c r="Z30" i="17"/>
  <c r="Z38" i="17"/>
  <c r="Z35" i="17"/>
  <c r="Z36" i="17"/>
  <c r="AW52" i="17"/>
  <c r="Z28" i="17"/>
  <c r="Z44" i="17"/>
  <c r="AW30" i="17"/>
  <c r="AW38" i="17"/>
  <c r="Z43" i="17"/>
  <c r="Z46" i="17"/>
  <c r="AX46" i="17" s="1"/>
  <c r="AW47" i="17"/>
  <c r="AW50" i="17"/>
  <c r="AW51" i="17"/>
  <c r="AX49" i="17"/>
  <c r="AX43" i="17"/>
  <c r="BA49" i="16"/>
  <c r="AB28" i="16"/>
  <c r="BB28" i="16" s="1"/>
  <c r="AB43" i="16"/>
  <c r="AB44" i="16"/>
  <c r="BA31" i="16"/>
  <c r="AB40" i="16"/>
  <c r="BA36" i="16"/>
  <c r="AB39" i="16"/>
  <c r="AB26" i="16"/>
  <c r="BA27" i="16"/>
  <c r="AB29" i="16"/>
  <c r="BB29" i="16" s="1"/>
  <c r="BA30" i="16"/>
  <c r="BA32" i="16"/>
  <c r="BB32" i="16" s="1"/>
  <c r="BA33" i="16"/>
  <c r="BB33" i="16" s="1"/>
  <c r="BA43" i="16"/>
  <c r="BA51" i="16"/>
  <c r="BA52" i="16"/>
  <c r="BB52" i="16" s="1"/>
  <c r="AB35" i="16"/>
  <c r="AB36" i="16"/>
  <c r="BB36" i="16" s="1"/>
  <c r="BB45" i="16"/>
  <c r="AB51" i="16"/>
  <c r="AA29" i="15"/>
  <c r="AA32" i="15"/>
  <c r="AZ32" i="15" s="1"/>
  <c r="AA37" i="15"/>
  <c r="AZ37" i="15" s="1"/>
  <c r="AA46" i="15"/>
  <c r="AY30" i="15"/>
  <c r="AY40" i="15"/>
  <c r="AA42" i="15"/>
  <c r="AA52" i="15"/>
  <c r="AY48" i="15"/>
  <c r="AA31" i="15"/>
  <c r="AA39" i="15"/>
  <c r="AA41" i="15"/>
  <c r="AY42" i="15"/>
  <c r="AY45" i="15"/>
  <c r="AZ45" i="15" s="1"/>
  <c r="AY47" i="15"/>
  <c r="AZ47" i="15" s="1"/>
  <c r="AY52" i="15"/>
  <c r="AZ29" i="15"/>
  <c r="AZ43" i="15"/>
  <c r="AZ27" i="15"/>
  <c r="AY28" i="14"/>
  <c r="AA37" i="14"/>
  <c r="AA29" i="14"/>
  <c r="AY36" i="14"/>
  <c r="AY44" i="14"/>
  <c r="AZ36" i="14"/>
  <c r="AY42" i="14"/>
  <c r="AZ42" i="14" s="1"/>
  <c r="AA46" i="14"/>
  <c r="AY50" i="14"/>
  <c r="AY29" i="14"/>
  <c r="AA32" i="14"/>
  <c r="AZ32" i="14" s="1"/>
  <c r="AY35" i="14"/>
  <c r="AY37" i="14"/>
  <c r="AA40" i="14"/>
  <c r="AA52" i="14"/>
  <c r="AA53" i="14"/>
  <c r="AY26" i="14"/>
  <c r="AA28" i="14"/>
  <c r="AA31" i="14"/>
  <c r="AZ31" i="14" s="1"/>
  <c r="AY34" i="14"/>
  <c r="AA39" i="14"/>
  <c r="AZ39" i="14" s="1"/>
  <c r="AA43" i="14"/>
  <c r="AZ43" i="14" s="1"/>
  <c r="AA44" i="14"/>
  <c r="AZ44" i="14" s="1"/>
  <c r="AA48" i="14"/>
  <c r="AZ48" i="14" s="1"/>
  <c r="AA51" i="14"/>
  <c r="AZ51" i="14" s="1"/>
  <c r="AY54" i="14"/>
  <c r="AY45" i="14"/>
  <c r="AZ45" i="14" s="1"/>
  <c r="AA49" i="14"/>
  <c r="AA50" i="14"/>
  <c r="AY26" i="13"/>
  <c r="AY28" i="13"/>
  <c r="AA33" i="13"/>
  <c r="AA34" i="13"/>
  <c r="AY35" i="13"/>
  <c r="AA38" i="13"/>
  <c r="AY39" i="13"/>
  <c r="AA41" i="13"/>
  <c r="AA42" i="13"/>
  <c r="AY43" i="13"/>
  <c r="AY48" i="13"/>
  <c r="AY49" i="13"/>
  <c r="AZ49" i="13" s="1"/>
  <c r="AY50" i="13"/>
  <c r="AZ50" i="13" s="1"/>
  <c r="AY30" i="13"/>
  <c r="AA32" i="13"/>
  <c r="AY47" i="13"/>
  <c r="AZ26" i="13"/>
  <c r="AA48" i="13"/>
  <c r="AA51" i="10"/>
  <c r="AY51" i="10"/>
  <c r="BA38" i="4"/>
  <c r="BA49" i="4"/>
  <c r="BA41" i="4"/>
  <c r="BA33" i="4"/>
  <c r="AY53" i="2"/>
  <c r="BA53" i="16"/>
  <c r="BB53" i="16" s="1"/>
  <c r="Z54" i="14"/>
  <c r="AA54" i="14" s="1"/>
  <c r="AZ54" i="14" s="1"/>
  <c r="BA53" i="4"/>
  <c r="AY48" i="19"/>
  <c r="AK49" i="13"/>
  <c r="Y43" i="18"/>
  <c r="AA43" i="18"/>
  <c r="AZ43" i="18" s="1"/>
  <c r="O48" i="19"/>
  <c r="AA48" i="19" s="1"/>
  <c r="AY44" i="19"/>
  <c r="AZ44" i="19" s="1"/>
  <c r="AY49" i="19"/>
  <c r="AZ49" i="19" s="1"/>
  <c r="AZ43" i="19"/>
  <c r="AZ38" i="19"/>
  <c r="AZ39" i="19"/>
  <c r="AA41" i="19"/>
  <c r="AY32" i="19"/>
  <c r="AZ32" i="19" s="1"/>
  <c r="AA34" i="19"/>
  <c r="AZ34" i="19" s="1"/>
  <c r="AZ27" i="19"/>
  <c r="AY31" i="19"/>
  <c r="AA37" i="19"/>
  <c r="AA40" i="19"/>
  <c r="AZ40" i="19" s="1"/>
  <c r="AY41" i="19"/>
  <c r="AA46" i="19"/>
  <c r="AZ46" i="19" s="1"/>
  <c r="Y26" i="19"/>
  <c r="AL30" i="19"/>
  <c r="N31" i="19"/>
  <c r="AW41" i="19"/>
  <c r="Y42" i="19"/>
  <c r="AL46" i="19"/>
  <c r="N47" i="19"/>
  <c r="AW49" i="19"/>
  <c r="Y50" i="19"/>
  <c r="AL29" i="19"/>
  <c r="N30" i="19"/>
  <c r="AW32" i="19"/>
  <c r="Y33" i="19"/>
  <c r="AL37" i="19"/>
  <c r="N38" i="19"/>
  <c r="AW40" i="19"/>
  <c r="Y41" i="19"/>
  <c r="AL45" i="19"/>
  <c r="N46" i="19"/>
  <c r="AW48" i="19"/>
  <c r="Y49" i="19"/>
  <c r="AL28" i="19"/>
  <c r="AL53" i="19" s="1"/>
  <c r="N29" i="19"/>
  <c r="AW31" i="19"/>
  <c r="Y32" i="19"/>
  <c r="AL36" i="19"/>
  <c r="N37" i="19"/>
  <c r="AW39" i="19"/>
  <c r="Y40" i="19"/>
  <c r="AL44" i="19"/>
  <c r="N45" i="19"/>
  <c r="AW47" i="19"/>
  <c r="Y48" i="19"/>
  <c r="AL52" i="19"/>
  <c r="AL51" i="19"/>
  <c r="N52" i="19"/>
  <c r="AW28" i="19"/>
  <c r="AW53" i="19" s="1"/>
  <c r="Y29" i="19"/>
  <c r="AL33" i="19"/>
  <c r="N34" i="19"/>
  <c r="AW36" i="19"/>
  <c r="Y37" i="19"/>
  <c r="AL41" i="19"/>
  <c r="N42" i="19"/>
  <c r="AW44" i="19"/>
  <c r="Y45" i="19"/>
  <c r="AL49" i="19"/>
  <c r="N50" i="19"/>
  <c r="AW52" i="19"/>
  <c r="AZ29" i="18"/>
  <c r="AZ34" i="18"/>
  <c r="AZ42" i="18"/>
  <c r="AZ31" i="18"/>
  <c r="AY32" i="18"/>
  <c r="AZ32" i="18" s="1"/>
  <c r="AZ37" i="18"/>
  <c r="AY40" i="18"/>
  <c r="AZ40" i="18" s="1"/>
  <c r="AZ45" i="18"/>
  <c r="AY48" i="18"/>
  <c r="AZ47" i="18"/>
  <c r="AA26" i="18"/>
  <c r="AZ26" i="18" s="1"/>
  <c r="AZ36" i="18"/>
  <c r="AZ44" i="18"/>
  <c r="AA33" i="18"/>
  <c r="AZ33" i="18" s="1"/>
  <c r="AA38" i="18"/>
  <c r="AZ38" i="18" s="1"/>
  <c r="AA41" i="18"/>
  <c r="AZ41" i="18" s="1"/>
  <c r="AA46" i="18"/>
  <c r="AZ46" i="18" s="1"/>
  <c r="AA49" i="18"/>
  <c r="AZ49" i="18" s="1"/>
  <c r="AW33" i="18"/>
  <c r="Y34" i="18"/>
  <c r="AK38" i="18"/>
  <c r="M39" i="18"/>
  <c r="AW41" i="18"/>
  <c r="Y42" i="18"/>
  <c r="AK46" i="18"/>
  <c r="M47" i="18"/>
  <c r="AW49" i="18"/>
  <c r="Y50" i="18"/>
  <c r="AK29" i="18"/>
  <c r="M30" i="18"/>
  <c r="AW32" i="18"/>
  <c r="Y33" i="18"/>
  <c r="AK37" i="18"/>
  <c r="M38" i="18"/>
  <c r="AW40" i="18"/>
  <c r="Y41" i="18"/>
  <c r="AK45" i="18"/>
  <c r="M46" i="18"/>
  <c r="AW48" i="18"/>
  <c r="Y49" i="18"/>
  <c r="AK26" i="18"/>
  <c r="M27" i="18"/>
  <c r="AW29" i="18"/>
  <c r="Y30" i="18"/>
  <c r="AK34" i="18"/>
  <c r="M35" i="18"/>
  <c r="AW37" i="18"/>
  <c r="Y38" i="18"/>
  <c r="AK42" i="18"/>
  <c r="M43" i="18"/>
  <c r="AW45" i="18"/>
  <c r="Y46" i="18"/>
  <c r="AK50" i="18"/>
  <c r="M51" i="18"/>
  <c r="M26" i="18"/>
  <c r="AW28" i="18"/>
  <c r="Y29" i="18"/>
  <c r="Y53" i="18" s="1"/>
  <c r="AK33" i="18"/>
  <c r="M34" i="18"/>
  <c r="AW36" i="18"/>
  <c r="Y37" i="18"/>
  <c r="AK41" i="18"/>
  <c r="M42" i="18"/>
  <c r="AW44" i="18"/>
  <c r="Y45" i="18"/>
  <c r="AK49" i="18"/>
  <c r="M50" i="18"/>
  <c r="AW52" i="18"/>
  <c r="Z27" i="17"/>
  <c r="AX27" i="17" s="1"/>
  <c r="AX42" i="17"/>
  <c r="AW32" i="17"/>
  <c r="AW31" i="17"/>
  <c r="AX31" i="17" s="1"/>
  <c r="AX47" i="17"/>
  <c r="AX51" i="17"/>
  <c r="AW26" i="17"/>
  <c r="AX26" i="17" s="1"/>
  <c r="AX30" i="17"/>
  <c r="AX38" i="17"/>
  <c r="AX29" i="17"/>
  <c r="AX33" i="17"/>
  <c r="AX35" i="17"/>
  <c r="AX36" i="17"/>
  <c r="AX37" i="17"/>
  <c r="AX50" i="17"/>
  <c r="AX28" i="17"/>
  <c r="Z32" i="17"/>
  <c r="AX32" i="17" s="1"/>
  <c r="AX44" i="17"/>
  <c r="AW48" i="17"/>
  <c r="AX48" i="17" s="1"/>
  <c r="X26" i="17"/>
  <c r="AJ30" i="17"/>
  <c r="AU33" i="17"/>
  <c r="X34" i="17"/>
  <c r="AJ38" i="17"/>
  <c r="M39" i="17"/>
  <c r="AU41" i="17"/>
  <c r="X42" i="17"/>
  <c r="AJ46" i="17"/>
  <c r="M47" i="17"/>
  <c r="AU49" i="17"/>
  <c r="X50" i="17"/>
  <c r="AJ29" i="17"/>
  <c r="M30" i="17"/>
  <c r="AU32" i="17"/>
  <c r="X33" i="17"/>
  <c r="AJ37" i="17"/>
  <c r="M38" i="17"/>
  <c r="AU40" i="17"/>
  <c r="X41" i="17"/>
  <c r="AJ45" i="17"/>
  <c r="M46" i="17"/>
  <c r="AU48" i="17"/>
  <c r="X49" i="17"/>
  <c r="AJ28" i="17"/>
  <c r="M29" i="17"/>
  <c r="AU31" i="17"/>
  <c r="AU53" i="17" s="1"/>
  <c r="X32" i="17"/>
  <c r="AJ36" i="17"/>
  <c r="M37" i="17"/>
  <c r="AU39" i="17"/>
  <c r="X40" i="17"/>
  <c r="AJ44" i="17"/>
  <c r="M45" i="17"/>
  <c r="AU47" i="17"/>
  <c r="X48" i="17"/>
  <c r="AJ52" i="17"/>
  <c r="AJ27" i="17"/>
  <c r="M28" i="17"/>
  <c r="AU30" i="17"/>
  <c r="X31" i="17"/>
  <c r="AJ35" i="17"/>
  <c r="M36" i="17"/>
  <c r="AU38" i="17"/>
  <c r="X39" i="17"/>
  <c r="AJ43" i="17"/>
  <c r="M44" i="17"/>
  <c r="AU46" i="17"/>
  <c r="X47" i="17"/>
  <c r="AJ51" i="17"/>
  <c r="M52" i="17"/>
  <c r="AJ42" i="17"/>
  <c r="M43" i="17"/>
  <c r="AU45" i="17"/>
  <c r="X46" i="17"/>
  <c r="AJ50" i="17"/>
  <c r="M51" i="17"/>
  <c r="AU44" i="17"/>
  <c r="X45" i="17"/>
  <c r="AJ49" i="17"/>
  <c r="M50" i="17"/>
  <c r="AU52" i="17"/>
  <c r="AB27" i="16"/>
  <c r="BB27" i="16" s="1"/>
  <c r="AB31" i="16"/>
  <c r="BB26" i="16"/>
  <c r="AB30" i="16"/>
  <c r="BB30" i="16" s="1"/>
  <c r="BA34" i="16"/>
  <c r="BB34" i="16" s="1"/>
  <c r="BA38" i="16"/>
  <c r="BB38" i="16" s="1"/>
  <c r="BA40" i="16"/>
  <c r="BA41" i="16"/>
  <c r="BA48" i="16"/>
  <c r="BB44" i="16"/>
  <c r="BB35" i="16"/>
  <c r="BB39" i="16"/>
  <c r="AB48" i="16"/>
  <c r="BA37" i="16"/>
  <c r="BB37" i="16" s="1"/>
  <c r="AB41" i="16"/>
  <c r="AB42" i="16"/>
  <c r="BB42" i="16" s="1"/>
  <c r="BA46" i="16"/>
  <c r="BB46" i="16" s="1"/>
  <c r="AB49" i="16"/>
  <c r="BB49" i="16" s="1"/>
  <c r="BA50" i="16"/>
  <c r="BB50" i="16" s="1"/>
  <c r="Z26" i="16"/>
  <c r="AL30" i="16"/>
  <c r="M31" i="16"/>
  <c r="AY33" i="16"/>
  <c r="Z34" i="16"/>
  <c r="AL38" i="16"/>
  <c r="M39" i="16"/>
  <c r="AY41" i="16"/>
  <c r="Z42" i="16"/>
  <c r="AL46" i="16"/>
  <c r="M47" i="16"/>
  <c r="AY49" i="16"/>
  <c r="Z50" i="16"/>
  <c r="AL29" i="16"/>
  <c r="M30" i="16"/>
  <c r="AY32" i="16"/>
  <c r="Z33" i="16"/>
  <c r="AL37" i="16"/>
  <c r="M38" i="16"/>
  <c r="AY40" i="16"/>
  <c r="Z41" i="16"/>
  <c r="AL45" i="16"/>
  <c r="M46" i="16"/>
  <c r="AY48" i="16"/>
  <c r="Z49" i="16"/>
  <c r="AL53" i="16"/>
  <c r="AL44" i="16"/>
  <c r="AY47" i="16"/>
  <c r="Z48" i="16"/>
  <c r="AL52" i="16"/>
  <c r="M53" i="16"/>
  <c r="AY46" i="16"/>
  <c r="Z47" i="16"/>
  <c r="AL51" i="16"/>
  <c r="M52" i="16"/>
  <c r="AL26" i="16"/>
  <c r="M27" i="16"/>
  <c r="AY29" i="16"/>
  <c r="Z30" i="16"/>
  <c r="AL34" i="16"/>
  <c r="M35" i="16"/>
  <c r="AY37" i="16"/>
  <c r="Z38" i="16"/>
  <c r="AL42" i="16"/>
  <c r="M43" i="16"/>
  <c r="AY45" i="16"/>
  <c r="Z46" i="16"/>
  <c r="AL50" i="16"/>
  <c r="AY53" i="16"/>
  <c r="AA33" i="15"/>
  <c r="AA40" i="15"/>
  <c r="AY41" i="15"/>
  <c r="AA49" i="15"/>
  <c r="AY33" i="15"/>
  <c r="AA48" i="15"/>
  <c r="AZ48" i="15" s="1"/>
  <c r="AY49" i="15"/>
  <c r="AZ51" i="15"/>
  <c r="AZ34" i="15"/>
  <c r="AZ50" i="15"/>
  <c r="AZ31" i="15"/>
  <c r="AY36" i="15"/>
  <c r="AZ36" i="15" s="1"/>
  <c r="AZ39" i="15"/>
  <c r="AA26" i="15"/>
  <c r="AZ26" i="15" s="1"/>
  <c r="AY28" i="15"/>
  <c r="AZ28" i="15" s="1"/>
  <c r="AA30" i="15"/>
  <c r="AA38" i="15"/>
  <c r="AZ38" i="15" s="1"/>
  <c r="AL29" i="15"/>
  <c r="N30" i="15"/>
  <c r="AW32" i="15"/>
  <c r="Y33" i="15"/>
  <c r="AL37" i="15"/>
  <c r="N38" i="15"/>
  <c r="AW40" i="15"/>
  <c r="Y41" i="15"/>
  <c r="AL45" i="15"/>
  <c r="N46" i="15"/>
  <c r="AW48" i="15"/>
  <c r="Y49" i="15"/>
  <c r="AL28" i="15"/>
  <c r="AW39" i="15"/>
  <c r="Y40" i="15"/>
  <c r="AL44" i="15"/>
  <c r="N45" i="15"/>
  <c r="AW47" i="15"/>
  <c r="Y48" i="15"/>
  <c r="AL52" i="15"/>
  <c r="AL51" i="15"/>
  <c r="N52" i="15"/>
  <c r="AL50" i="15"/>
  <c r="N51" i="15"/>
  <c r="N26" i="15"/>
  <c r="AW28" i="15"/>
  <c r="AW53" i="15" s="1"/>
  <c r="Y29" i="15"/>
  <c r="AL33" i="15"/>
  <c r="N34" i="15"/>
  <c r="AW36" i="15"/>
  <c r="Y37" i="15"/>
  <c r="Y53" i="15" s="1"/>
  <c r="AL41" i="15"/>
  <c r="N42" i="15"/>
  <c r="AW44" i="15"/>
  <c r="Y45" i="15"/>
  <c r="AL49" i="15"/>
  <c r="N50" i="15"/>
  <c r="AW52" i="15"/>
  <c r="AZ27" i="14"/>
  <c r="AA35" i="14"/>
  <c r="AZ35" i="14" s="1"/>
  <c r="AZ26" i="14"/>
  <c r="AZ34" i="14"/>
  <c r="AZ29" i="14"/>
  <c r="AZ37" i="14"/>
  <c r="AZ40" i="14"/>
  <c r="AY46" i="14"/>
  <c r="AZ46" i="14" s="1"/>
  <c r="AZ52" i="14"/>
  <c r="AZ53" i="14"/>
  <c r="AZ41" i="14"/>
  <c r="AZ49" i="14"/>
  <c r="AZ30" i="14"/>
  <c r="AZ38" i="14"/>
  <c r="AA47" i="14"/>
  <c r="AZ47" i="14" s="1"/>
  <c r="AW27" i="14"/>
  <c r="Y28" i="14"/>
  <c r="AL32" i="14"/>
  <c r="N33" i="14"/>
  <c r="AW26" i="14"/>
  <c r="Y27" i="14"/>
  <c r="AL31" i="14"/>
  <c r="N32" i="14"/>
  <c r="Y26" i="14"/>
  <c r="AL30" i="14"/>
  <c r="N31" i="14"/>
  <c r="AW33" i="14"/>
  <c r="Y34" i="14"/>
  <c r="AL38" i="14"/>
  <c r="N39" i="14"/>
  <c r="AW41" i="14"/>
  <c r="Y42" i="14"/>
  <c r="AL46" i="14"/>
  <c r="N47" i="14"/>
  <c r="AW49" i="14"/>
  <c r="Y50" i="14"/>
  <c r="AL54" i="14"/>
  <c r="AL29" i="14"/>
  <c r="N30" i="14"/>
  <c r="N55" i="14" s="1"/>
  <c r="AW32" i="14"/>
  <c r="Y33" i="14"/>
  <c r="AL37" i="14"/>
  <c r="N38" i="14"/>
  <c r="AW40" i="14"/>
  <c r="Y41" i="14"/>
  <c r="AL45" i="14"/>
  <c r="N46" i="14"/>
  <c r="AW48" i="14"/>
  <c r="Y49" i="14"/>
  <c r="AL53" i="14"/>
  <c r="N54" i="14"/>
  <c r="AW47" i="14"/>
  <c r="Y48" i="14"/>
  <c r="AL52" i="14"/>
  <c r="N53" i="14"/>
  <c r="AW54" i="14"/>
  <c r="AY38" i="13"/>
  <c r="AZ38" i="13" s="1"/>
  <c r="AY45" i="13"/>
  <c r="AZ45" i="13" s="1"/>
  <c r="AY46" i="13"/>
  <c r="AA28" i="13"/>
  <c r="AA30" i="13"/>
  <c r="AZ30" i="13" s="1"/>
  <c r="AY31" i="13"/>
  <c r="AZ31" i="13" s="1"/>
  <c r="AA35" i="13"/>
  <c r="AA39" i="13"/>
  <c r="AA43" i="13"/>
  <c r="AZ43" i="13" s="1"/>
  <c r="AZ33" i="13"/>
  <c r="AA46" i="13"/>
  <c r="AA47" i="13"/>
  <c r="AZ47" i="13" s="1"/>
  <c r="AA27" i="13"/>
  <c r="AZ27" i="13" s="1"/>
  <c r="AY29" i="13"/>
  <c r="AZ29" i="13" s="1"/>
  <c r="AA36" i="13"/>
  <c r="AZ36" i="13" s="1"/>
  <c r="AA40" i="13"/>
  <c r="AA44" i="13"/>
  <c r="AZ44" i="13" s="1"/>
  <c r="AK36" i="13"/>
  <c r="M37" i="13"/>
  <c r="AW39" i="13"/>
  <c r="Y40" i="13"/>
  <c r="AK44" i="13"/>
  <c r="M45" i="13"/>
  <c r="AW47" i="13"/>
  <c r="Y48" i="13"/>
  <c r="AK27" i="13"/>
  <c r="M28" i="13"/>
  <c r="AW30" i="13"/>
  <c r="Y31" i="13"/>
  <c r="AK35" i="13"/>
  <c r="M36" i="13"/>
  <c r="AW38" i="13"/>
  <c r="Y39" i="13"/>
  <c r="AK43" i="13"/>
  <c r="M44" i="13"/>
  <c r="AW46" i="13"/>
  <c r="Y47" i="13"/>
  <c r="AK26" i="13"/>
  <c r="M27" i="13"/>
  <c r="AW29" i="13"/>
  <c r="Y30" i="13"/>
  <c r="AK34" i="13"/>
  <c r="M35" i="13"/>
  <c r="AW37" i="13"/>
  <c r="Y38" i="13"/>
  <c r="AK42" i="13"/>
  <c r="M43" i="13"/>
  <c r="AW45" i="13"/>
  <c r="Y46" i="13"/>
  <c r="AK50" i="13"/>
  <c r="AW27" i="13"/>
  <c r="Y28" i="13"/>
  <c r="AK32" i="13"/>
  <c r="M33" i="13"/>
  <c r="AW35" i="13"/>
  <c r="Y36" i="13"/>
  <c r="AK40" i="13"/>
  <c r="M41" i="13"/>
  <c r="AW43" i="13"/>
  <c r="Y44" i="13"/>
  <c r="AK48" i="13"/>
  <c r="M49" i="13"/>
  <c r="AW26" i="13"/>
  <c r="Y27" i="13"/>
  <c r="Y51" i="13" s="1"/>
  <c r="AK31" i="13"/>
  <c r="M32" i="13"/>
  <c r="AW34" i="13"/>
  <c r="Y35" i="13"/>
  <c r="AK39" i="13"/>
  <c r="M40" i="13"/>
  <c r="AW42" i="13"/>
  <c r="Y43" i="13"/>
  <c r="AW50" i="13"/>
  <c r="AZ51" i="10"/>
  <c r="M51" i="10"/>
  <c r="AK51" i="10"/>
  <c r="AW51" i="10"/>
  <c r="Y51" i="10"/>
  <c r="AA53" i="2"/>
  <c r="AZ53" i="2" s="1"/>
  <c r="AL53" i="2"/>
  <c r="N53" i="2"/>
  <c r="AW53" i="2"/>
  <c r="Y53" i="2"/>
  <c r="AL33" i="4"/>
  <c r="AL29" i="4"/>
  <c r="BA50" i="4"/>
  <c r="Z49" i="4"/>
  <c r="BA42" i="4"/>
  <c r="M42" i="4"/>
  <c r="BA37" i="4"/>
  <c r="AY36" i="4"/>
  <c r="BA34" i="4"/>
  <c r="M34" i="4"/>
  <c r="Z33" i="4"/>
  <c r="BA29" i="4"/>
  <c r="BA26" i="4"/>
  <c r="BA46" i="4"/>
  <c r="N51" i="4"/>
  <c r="AA47" i="4"/>
  <c r="AB47" i="4" s="1"/>
  <c r="AL45" i="4"/>
  <c r="N43" i="4"/>
  <c r="N39" i="4"/>
  <c r="AA38" i="4"/>
  <c r="AB38" i="4" s="1"/>
  <c r="BB38" i="4" s="1"/>
  <c r="N35" i="4"/>
  <c r="AB35" i="4" s="1"/>
  <c r="AL54" i="4"/>
  <c r="AA50" i="4"/>
  <c r="AB50" i="4" s="1"/>
  <c r="BA45" i="4"/>
  <c r="Z42" i="4"/>
  <c r="AA34" i="4"/>
  <c r="AB34" i="4" s="1"/>
  <c r="N32" i="4"/>
  <c r="Z53" i="4"/>
  <c r="AA51" i="4"/>
  <c r="AB51" i="4" s="1"/>
  <c r="AA39" i="4"/>
  <c r="AB30" i="4"/>
  <c r="AB42" i="4"/>
  <c r="AB26" i="4"/>
  <c r="AA46" i="4"/>
  <c r="AB46" i="4" s="1"/>
  <c r="Z41" i="4"/>
  <c r="Z54" i="4" s="1"/>
  <c r="AA37" i="4"/>
  <c r="AA43" i="4"/>
  <c r="AA27" i="4"/>
  <c r="AB27" i="4" s="1"/>
  <c r="M54" i="4"/>
  <c r="AY54" i="4"/>
  <c r="AA52" i="4"/>
  <c r="AB52" i="4" s="1"/>
  <c r="N49" i="4"/>
  <c r="AB49" i="4" s="1"/>
  <c r="BB49" i="4" s="1"/>
  <c r="BA48" i="4"/>
  <c r="AA44" i="4"/>
  <c r="AB44" i="4" s="1"/>
  <c r="N41" i="4"/>
  <c r="AB41" i="4" s="1"/>
  <c r="BB41" i="4" s="1"/>
  <c r="BA40" i="4"/>
  <c r="AA36" i="4"/>
  <c r="AB36" i="4" s="1"/>
  <c r="N33" i="4"/>
  <c r="AB33" i="4" s="1"/>
  <c r="BB33" i="4" s="1"/>
  <c r="BA32" i="4"/>
  <c r="AA28" i="4"/>
  <c r="AA31" i="4"/>
  <c r="AB31" i="4" s="1"/>
  <c r="BA30" i="4"/>
  <c r="N28" i="4"/>
  <c r="AB53" i="4"/>
  <c r="BA52" i="4"/>
  <c r="AA48" i="4"/>
  <c r="AB48" i="4" s="1"/>
  <c r="BB48" i="4" s="1"/>
  <c r="BA47" i="4"/>
  <c r="N45" i="4"/>
  <c r="AB45" i="4" s="1"/>
  <c r="BB45" i="4" s="1"/>
  <c r="BA44" i="4"/>
  <c r="AA40" i="4"/>
  <c r="AB40" i="4" s="1"/>
  <c r="N37" i="4"/>
  <c r="BA36" i="4"/>
  <c r="AA32" i="4"/>
  <c r="BA31" i="4"/>
  <c r="N29" i="4"/>
  <c r="AB29" i="4" s="1"/>
  <c r="BA28" i="4"/>
  <c r="AX34" i="17" l="1"/>
  <c r="AZ41" i="13"/>
  <c r="AZ34" i="13"/>
  <c r="AZ42" i="13"/>
  <c r="AZ51" i="18"/>
  <c r="AZ50" i="18"/>
  <c r="AZ37" i="19"/>
  <c r="AZ29" i="19"/>
  <c r="AZ33" i="19"/>
  <c r="BB51" i="16"/>
  <c r="AZ46" i="15"/>
  <c r="AZ44" i="15"/>
  <c r="AZ28" i="14"/>
  <c r="AZ40" i="13"/>
  <c r="AZ28" i="13"/>
  <c r="AZ32" i="13"/>
  <c r="BB31" i="4"/>
  <c r="AX45" i="17"/>
  <c r="AX52" i="17"/>
  <c r="BB43" i="16"/>
  <c r="BB40" i="16"/>
  <c r="AZ41" i="15"/>
  <c r="AZ42" i="15"/>
  <c r="M54" i="16"/>
  <c r="M51" i="13"/>
  <c r="AW53" i="18"/>
  <c r="AL55" i="14"/>
  <c r="AZ26" i="19"/>
  <c r="AZ42" i="19"/>
  <c r="AZ31" i="19"/>
  <c r="AZ36" i="19"/>
  <c r="AZ48" i="19"/>
  <c r="AZ48" i="18"/>
  <c r="BB31" i="16"/>
  <c r="BB48" i="16"/>
  <c r="AZ30" i="15"/>
  <c r="AZ40" i="15"/>
  <c r="AZ52" i="15"/>
  <c r="AZ50" i="14"/>
  <c r="AZ39" i="13"/>
  <c r="AZ35" i="13"/>
  <c r="AZ48" i="13"/>
  <c r="AZ46" i="13"/>
  <c r="AB37" i="4"/>
  <c r="BB53" i="4"/>
  <c r="BA39" i="4"/>
  <c r="BB47" i="4"/>
  <c r="AB39" i="4"/>
  <c r="BB39" i="4" s="1"/>
  <c r="BB50" i="4"/>
  <c r="AL53" i="15"/>
  <c r="B56" i="15" s="1"/>
  <c r="AY54" i="16"/>
  <c r="AJ53" i="17"/>
  <c r="B57" i="17" s="1"/>
  <c r="M53" i="17"/>
  <c r="B56" i="19"/>
  <c r="Y53" i="19"/>
  <c r="N53" i="19"/>
  <c r="B55" i="19" s="1"/>
  <c r="AZ41" i="19"/>
  <c r="AK53" i="18"/>
  <c r="B56" i="18" s="1"/>
  <c r="M53" i="18"/>
  <c r="B55" i="18" s="1"/>
  <c r="X53" i="17"/>
  <c r="Z54" i="16"/>
  <c r="B56" i="16" s="1"/>
  <c r="AL54" i="16"/>
  <c r="B57" i="16" s="1"/>
  <c r="BB41" i="16"/>
  <c r="N53" i="15"/>
  <c r="B55" i="15" s="1"/>
  <c r="AZ49" i="15"/>
  <c r="AZ33" i="15"/>
  <c r="Y55" i="14"/>
  <c r="B57" i="14" s="1"/>
  <c r="AW55" i="14"/>
  <c r="B53" i="13"/>
  <c r="AW51" i="13"/>
  <c r="AK51" i="13"/>
  <c r="B54" i="13" s="1"/>
  <c r="BA43" i="4"/>
  <c r="BA35" i="4"/>
  <c r="BB35" i="4" s="1"/>
  <c r="BA51" i="4"/>
  <c r="BB51" i="4" s="1"/>
  <c r="BB37" i="4"/>
  <c r="BB40" i="4"/>
  <c r="BB46" i="4"/>
  <c r="BB34" i="4"/>
  <c r="BB26" i="4"/>
  <c r="BB29" i="4"/>
  <c r="AB32" i="4"/>
  <c r="BB32" i="4" s="1"/>
  <c r="BB42" i="4"/>
  <c r="AB43" i="4"/>
  <c r="B56" i="4"/>
  <c r="BB30" i="4"/>
  <c r="BB44" i="4"/>
  <c r="BA27" i="4"/>
  <c r="BB27" i="4" s="1"/>
  <c r="B57" i="4"/>
  <c r="AB28" i="4"/>
  <c r="BB28" i="4" s="1"/>
  <c r="BB36" i="4"/>
  <c r="BB52" i="4"/>
  <c r="AV52" i="2"/>
  <c r="AX52" i="2" s="1"/>
  <c r="AK52" i="2"/>
  <c r="X52" i="2"/>
  <c r="Z52" i="2" s="1"/>
  <c r="M52" i="2"/>
  <c r="O52" i="2" s="1"/>
  <c r="B58" i="14" l="1"/>
  <c r="BB43" i="4"/>
  <c r="B56" i="17"/>
  <c r="AA52" i="2"/>
  <c r="AY52" i="2"/>
  <c r="AW52" i="2"/>
  <c r="Y52" i="2"/>
  <c r="AL52" i="2"/>
  <c r="N52" i="2"/>
  <c r="O41" i="11"/>
  <c r="AT52" i="11"/>
  <c r="AU52" i="11" s="1"/>
  <c r="AI52" i="11"/>
  <c r="W52" i="11"/>
  <c r="Y52" i="11" s="1"/>
  <c r="L52" i="11"/>
  <c r="AU51" i="11"/>
  <c r="AI51" i="11"/>
  <c r="AJ51" i="11" s="1"/>
  <c r="W51" i="11"/>
  <c r="Y51" i="11" s="1"/>
  <c r="L51" i="11"/>
  <c r="N51" i="11" s="1"/>
  <c r="AT50" i="11"/>
  <c r="AI50" i="11"/>
  <c r="W50" i="11"/>
  <c r="X50" i="11" s="1"/>
  <c r="L50" i="11"/>
  <c r="M50" i="11" s="1"/>
  <c r="AT49" i="11"/>
  <c r="AI49" i="11"/>
  <c r="AJ49" i="11" s="1"/>
  <c r="W49" i="11"/>
  <c r="Y49" i="11" s="1"/>
  <c r="L49" i="11"/>
  <c r="M49" i="11" s="1"/>
  <c r="AT48" i="11"/>
  <c r="AU48" i="11" s="1"/>
  <c r="AJ48" i="11"/>
  <c r="AI48" i="11"/>
  <c r="W48" i="11"/>
  <c r="Y48" i="11" s="1"/>
  <c r="L48" i="11"/>
  <c r="N48" i="11" s="1"/>
  <c r="AT47" i="11"/>
  <c r="AI47" i="11"/>
  <c r="AJ47" i="11" s="1"/>
  <c r="W47" i="11"/>
  <c r="Y47" i="11" s="1"/>
  <c r="L47" i="11"/>
  <c r="M47" i="11" s="1"/>
  <c r="AT46" i="11"/>
  <c r="AU46" i="11" s="1"/>
  <c r="AI46" i="11"/>
  <c r="W46" i="11"/>
  <c r="Y46" i="11" s="1"/>
  <c r="L46" i="11"/>
  <c r="N46" i="11" s="1"/>
  <c r="AT45" i="11"/>
  <c r="AU45" i="11" s="1"/>
  <c r="AI45" i="11"/>
  <c r="AJ45" i="11" s="1"/>
  <c r="W45" i="11"/>
  <c r="X45" i="11" s="1"/>
  <c r="L45" i="11"/>
  <c r="N45" i="11" s="1"/>
  <c r="AT44" i="11"/>
  <c r="AU44" i="11" s="1"/>
  <c r="AI44" i="11"/>
  <c r="W44" i="11"/>
  <c r="X44" i="11" s="1"/>
  <c r="L44" i="11"/>
  <c r="M44" i="11" s="1"/>
  <c r="AT43" i="11"/>
  <c r="AU43" i="11" s="1"/>
  <c r="AI43" i="11"/>
  <c r="AJ43" i="11" s="1"/>
  <c r="W43" i="11"/>
  <c r="L43" i="11"/>
  <c r="N43" i="11" s="1"/>
  <c r="AT42" i="11"/>
  <c r="AI42" i="11"/>
  <c r="W42" i="11"/>
  <c r="Y42" i="11" s="1"/>
  <c r="L42" i="11"/>
  <c r="M42" i="11" s="1"/>
  <c r="AT41" i="11"/>
  <c r="AI41" i="11"/>
  <c r="AJ41" i="11" s="1"/>
  <c r="W41" i="11"/>
  <c r="X41" i="11" s="1"/>
  <c r="L41" i="11"/>
  <c r="M41" i="11" s="1"/>
  <c r="AT40" i="11"/>
  <c r="AI40" i="11"/>
  <c r="W40" i="11"/>
  <c r="Y40" i="11" s="1"/>
  <c r="L40" i="11"/>
  <c r="AT39" i="11"/>
  <c r="AI39" i="11"/>
  <c r="W39" i="11"/>
  <c r="Y39" i="11" s="1"/>
  <c r="L39" i="11"/>
  <c r="N39" i="11" s="1"/>
  <c r="AT38" i="11"/>
  <c r="AI38" i="11"/>
  <c r="W38" i="11"/>
  <c r="Y38" i="11" s="1"/>
  <c r="L38" i="11"/>
  <c r="M38" i="11" s="1"/>
  <c r="AT37" i="11"/>
  <c r="AU37" i="11" s="1"/>
  <c r="AI37" i="11"/>
  <c r="W37" i="11"/>
  <c r="X37" i="11" s="1"/>
  <c r="L37" i="11"/>
  <c r="N37" i="11" s="1"/>
  <c r="AT36" i="11"/>
  <c r="AU36" i="11" s="1"/>
  <c r="AI36" i="11"/>
  <c r="W36" i="11"/>
  <c r="X36" i="11" s="1"/>
  <c r="L36" i="11"/>
  <c r="N36" i="11" s="1"/>
  <c r="AT35" i="11"/>
  <c r="AI35" i="11"/>
  <c r="W35" i="11"/>
  <c r="L35" i="11"/>
  <c r="N35" i="11" s="1"/>
  <c r="AT34" i="11"/>
  <c r="AI34" i="11"/>
  <c r="W34" i="11"/>
  <c r="X34" i="11" s="1"/>
  <c r="L34" i="11"/>
  <c r="M34" i="11" s="1"/>
  <c r="AT33" i="11"/>
  <c r="AU33" i="11" s="1"/>
  <c r="AI33" i="11"/>
  <c r="AJ33" i="11" s="1"/>
  <c r="W33" i="11"/>
  <c r="X33" i="11" s="1"/>
  <c r="L33" i="11"/>
  <c r="N33" i="11" s="1"/>
  <c r="AT32" i="11"/>
  <c r="AI32" i="11"/>
  <c r="AJ32" i="11" s="1"/>
  <c r="W32" i="11"/>
  <c r="Y32" i="11" s="1"/>
  <c r="L32" i="11"/>
  <c r="AT31" i="11"/>
  <c r="AI31" i="11"/>
  <c r="W31" i="11"/>
  <c r="Y31" i="11" s="1"/>
  <c r="L31" i="11"/>
  <c r="N31" i="11" s="1"/>
  <c r="AT30" i="11"/>
  <c r="AI30" i="11"/>
  <c r="AJ30" i="11" s="1"/>
  <c r="W30" i="11"/>
  <c r="Y30" i="11" s="1"/>
  <c r="L30" i="11"/>
  <c r="M30" i="11" s="1"/>
  <c r="AT29" i="11"/>
  <c r="AU29" i="11" s="1"/>
  <c r="AI29" i="11"/>
  <c r="W29" i="11"/>
  <c r="X29" i="11" s="1"/>
  <c r="L29" i="11"/>
  <c r="N29" i="11" s="1"/>
  <c r="AT28" i="11"/>
  <c r="AU28" i="11" s="1"/>
  <c r="AI28" i="11"/>
  <c r="W28" i="11"/>
  <c r="Y28" i="11" s="1"/>
  <c r="L28" i="11"/>
  <c r="AT27" i="11"/>
  <c r="AI27" i="11"/>
  <c r="W27" i="11"/>
  <c r="L27" i="11"/>
  <c r="N27" i="11" s="1"/>
  <c r="AT26" i="11"/>
  <c r="AI26" i="11"/>
  <c r="AJ26" i="11" s="1"/>
  <c r="W26" i="11"/>
  <c r="L26" i="11"/>
  <c r="N26" i="11" s="1"/>
  <c r="AV52" i="10"/>
  <c r="AW52" i="10" s="1"/>
  <c r="AJ52" i="10"/>
  <c r="X52" i="10"/>
  <c r="Z52" i="10" s="1"/>
  <c r="L52" i="10"/>
  <c r="N52" i="10" s="1"/>
  <c r="AV50" i="10"/>
  <c r="AJ50" i="10"/>
  <c r="X50" i="10"/>
  <c r="Z50" i="10" s="1"/>
  <c r="L50" i="10"/>
  <c r="N50" i="10" s="1"/>
  <c r="AV49" i="10"/>
  <c r="AJ49" i="10"/>
  <c r="X49" i="10"/>
  <c r="Z49" i="10" s="1"/>
  <c r="L49" i="10"/>
  <c r="N49" i="10" s="1"/>
  <c r="AV48" i="10"/>
  <c r="AK48" i="10"/>
  <c r="AJ48" i="10"/>
  <c r="X48" i="10"/>
  <c r="Y48" i="10" s="1"/>
  <c r="L48" i="10"/>
  <c r="N48" i="10" s="1"/>
  <c r="AV47" i="10"/>
  <c r="AJ47" i="10"/>
  <c r="X47" i="10"/>
  <c r="Z47" i="10" s="1"/>
  <c r="L47" i="10"/>
  <c r="N47" i="10" s="1"/>
  <c r="AV46" i="10"/>
  <c r="AJ46" i="10"/>
  <c r="X46" i="10"/>
  <c r="Z46" i="10" s="1"/>
  <c r="L46" i="10"/>
  <c r="N46" i="10" s="1"/>
  <c r="AV45" i="10"/>
  <c r="AW45" i="10" s="1"/>
  <c r="AJ45" i="10"/>
  <c r="AK45" i="10" s="1"/>
  <c r="X45" i="10"/>
  <c r="Z45" i="10" s="1"/>
  <c r="L45" i="10"/>
  <c r="M45" i="10" s="1"/>
  <c r="AV44" i="10"/>
  <c r="AJ44" i="10"/>
  <c r="AK44" i="10" s="1"/>
  <c r="X44" i="10"/>
  <c r="Z44" i="10" s="1"/>
  <c r="L44" i="10"/>
  <c r="N44" i="10" s="1"/>
  <c r="AV43" i="10"/>
  <c r="AJ43" i="10"/>
  <c r="X43" i="10"/>
  <c r="Z43" i="10" s="1"/>
  <c r="L43" i="10"/>
  <c r="M43" i="10" s="1"/>
  <c r="AV42" i="10"/>
  <c r="AJ42" i="10"/>
  <c r="AK42" i="10" s="1"/>
  <c r="X42" i="10"/>
  <c r="Z42" i="10" s="1"/>
  <c r="L42" i="10"/>
  <c r="N42" i="10" s="1"/>
  <c r="AV41" i="10"/>
  <c r="AJ41" i="10"/>
  <c r="X41" i="10"/>
  <c r="Y41" i="10" s="1"/>
  <c r="L41" i="10"/>
  <c r="N41" i="10" s="1"/>
  <c r="AV40" i="10"/>
  <c r="AW40" i="10" s="1"/>
  <c r="AJ40" i="10"/>
  <c r="X40" i="10"/>
  <c r="Y40" i="10" s="1"/>
  <c r="L40" i="10"/>
  <c r="N40" i="10" s="1"/>
  <c r="AV39" i="10"/>
  <c r="AJ39" i="10"/>
  <c r="X39" i="10"/>
  <c r="Z39" i="10" s="1"/>
  <c r="L39" i="10"/>
  <c r="N39" i="10" s="1"/>
  <c r="AV38" i="10"/>
  <c r="AJ38" i="10"/>
  <c r="X38" i="10"/>
  <c r="Y38" i="10" s="1"/>
  <c r="L38" i="10"/>
  <c r="M38" i="10" s="1"/>
  <c r="AV37" i="10"/>
  <c r="AW37" i="10" s="1"/>
  <c r="AJ37" i="10"/>
  <c r="AK37" i="10" s="1"/>
  <c r="X37" i="10"/>
  <c r="Z37" i="10" s="1"/>
  <c r="L37" i="10"/>
  <c r="M37" i="10" s="1"/>
  <c r="AV36" i="10"/>
  <c r="AJ36" i="10"/>
  <c r="X36" i="10"/>
  <c r="Z36" i="10" s="1"/>
  <c r="L36" i="10"/>
  <c r="N36" i="10" s="1"/>
  <c r="AV35" i="10"/>
  <c r="AW35" i="10" s="1"/>
  <c r="AJ35" i="10"/>
  <c r="X35" i="10"/>
  <c r="Z35" i="10" s="1"/>
  <c r="L35" i="10"/>
  <c r="M35" i="10" s="1"/>
  <c r="AV34" i="10"/>
  <c r="AJ34" i="10"/>
  <c r="AK34" i="10" s="1"/>
  <c r="X34" i="10"/>
  <c r="Z34" i="10" s="1"/>
  <c r="L34" i="10"/>
  <c r="M34" i="10" s="1"/>
  <c r="AV33" i="10"/>
  <c r="AJ33" i="10"/>
  <c r="X33" i="10"/>
  <c r="Y33" i="10" s="1"/>
  <c r="L33" i="10"/>
  <c r="N33" i="10" s="1"/>
  <c r="AV32" i="10"/>
  <c r="AW32" i="10" s="1"/>
  <c r="AJ32" i="10"/>
  <c r="AK32" i="10" s="1"/>
  <c r="X32" i="10"/>
  <c r="Z32" i="10" s="1"/>
  <c r="L32" i="10"/>
  <c r="M32" i="10" s="1"/>
  <c r="AV31" i="10"/>
  <c r="AJ31" i="10"/>
  <c r="AK31" i="10" s="1"/>
  <c r="X31" i="10"/>
  <c r="Z31" i="10" s="1"/>
  <c r="L31" i="10"/>
  <c r="N31" i="10" s="1"/>
  <c r="AV30" i="10"/>
  <c r="AJ30" i="10"/>
  <c r="X30" i="10"/>
  <c r="Y30" i="10" s="1"/>
  <c r="L30" i="10"/>
  <c r="M30" i="10" s="1"/>
  <c r="AV29" i="10"/>
  <c r="AW29" i="10" s="1"/>
  <c r="AJ29" i="10"/>
  <c r="AK29" i="10" s="1"/>
  <c r="X29" i="10"/>
  <c r="Y29" i="10" s="1"/>
  <c r="L29" i="10"/>
  <c r="N29" i="10" s="1"/>
  <c r="AV28" i="10"/>
  <c r="AJ28" i="10"/>
  <c r="AK28" i="10" s="1"/>
  <c r="X28" i="10"/>
  <c r="Z28" i="10" s="1"/>
  <c r="L28" i="10"/>
  <c r="N28" i="10" s="1"/>
  <c r="AW27" i="10"/>
  <c r="AV27" i="10"/>
  <c r="AJ27" i="10"/>
  <c r="X27" i="10"/>
  <c r="Z27" i="10" s="1"/>
  <c r="L27" i="10"/>
  <c r="M27" i="10" s="1"/>
  <c r="AV26" i="10"/>
  <c r="AJ26" i="10"/>
  <c r="AK26" i="10" s="1"/>
  <c r="X26" i="10"/>
  <c r="Z26" i="10" s="1"/>
  <c r="L26" i="10"/>
  <c r="N26" i="10" s="1"/>
  <c r="AJ52" i="11" l="1"/>
  <c r="N52" i="11"/>
  <c r="M52" i="11"/>
  <c r="AA26" i="10"/>
  <c r="AZ52" i="2"/>
  <c r="AW41" i="11"/>
  <c r="N49" i="11"/>
  <c r="Z49" i="11" s="1"/>
  <c r="N44" i="11"/>
  <c r="N41" i="11"/>
  <c r="N34" i="10"/>
  <c r="AA34" i="10" s="1"/>
  <c r="AK49" i="10"/>
  <c r="AY44" i="10"/>
  <c r="AY43" i="10"/>
  <c r="Y52" i="10"/>
  <c r="N45" i="10"/>
  <c r="AU38" i="11"/>
  <c r="M35" i="11"/>
  <c r="AW32" i="11"/>
  <c r="AJ50" i="11"/>
  <c r="AW27" i="11"/>
  <c r="AU27" i="11"/>
  <c r="Y36" i="11"/>
  <c r="Z36" i="11" s="1"/>
  <c r="Y44" i="11"/>
  <c r="Z28" i="11"/>
  <c r="AW29" i="11"/>
  <c r="AW49" i="11"/>
  <c r="AW28" i="11"/>
  <c r="AW37" i="11"/>
  <c r="AW50" i="11"/>
  <c r="AW35" i="11"/>
  <c r="AU30" i="11"/>
  <c r="AW36" i="11"/>
  <c r="AU35" i="11"/>
  <c r="AW38" i="11"/>
  <c r="AW46" i="11"/>
  <c r="AW44" i="11"/>
  <c r="AJ42" i="11"/>
  <c r="AJ35" i="11"/>
  <c r="AJ27" i="11"/>
  <c r="AJ40" i="11"/>
  <c r="AJ34" i="11"/>
  <c r="Z52" i="11"/>
  <c r="X28" i="11"/>
  <c r="Z46" i="11"/>
  <c r="Z39" i="11"/>
  <c r="X46" i="11"/>
  <c r="X47" i="11"/>
  <c r="X30" i="11"/>
  <c r="X31" i="11"/>
  <c r="Y37" i="11"/>
  <c r="Z37" i="11" s="1"/>
  <c r="X38" i="11"/>
  <c r="X39" i="11"/>
  <c r="Y45" i="11"/>
  <c r="Z45" i="11" s="1"/>
  <c r="X52" i="11"/>
  <c r="N34" i="11"/>
  <c r="M51" i="11"/>
  <c r="M33" i="11"/>
  <c r="M36" i="11"/>
  <c r="N50" i="11"/>
  <c r="M27" i="11"/>
  <c r="M43" i="11"/>
  <c r="N42" i="11"/>
  <c r="Z42" i="11" s="1"/>
  <c r="AU26" i="11"/>
  <c r="AJ31" i="11"/>
  <c r="AW31" i="11"/>
  <c r="AJ39" i="11"/>
  <c r="AW39" i="11"/>
  <c r="Z48" i="11"/>
  <c r="X43" i="11"/>
  <c r="Y43" i="11"/>
  <c r="Z43" i="11" s="1"/>
  <c r="M26" i="11"/>
  <c r="N40" i="11"/>
  <c r="Z40" i="11" s="1"/>
  <c r="M40" i="11"/>
  <c r="N32" i="11"/>
  <c r="Z32" i="11" s="1"/>
  <c r="M32" i="11"/>
  <c r="Y35" i="11"/>
  <c r="Z35" i="11" s="1"/>
  <c r="X35" i="11"/>
  <c r="X26" i="11"/>
  <c r="Y26" i="11"/>
  <c r="Z26" i="11" s="1"/>
  <c r="Y29" i="11"/>
  <c r="Z29" i="11" s="1"/>
  <c r="Z31" i="11"/>
  <c r="Y27" i="11"/>
  <c r="Z27" i="11" s="1"/>
  <c r="X27" i="11"/>
  <c r="AU42" i="11"/>
  <c r="AW42" i="11"/>
  <c r="AU34" i="11"/>
  <c r="AW34" i="11"/>
  <c r="AW40" i="11"/>
  <c r="Z51" i="11"/>
  <c r="AU50" i="11"/>
  <c r="AJ38" i="11"/>
  <c r="AU41" i="11"/>
  <c r="AJ46" i="11"/>
  <c r="AW47" i="11"/>
  <c r="AU49" i="11"/>
  <c r="AJ29" i="11"/>
  <c r="AW30" i="11"/>
  <c r="AU32" i="11"/>
  <c r="Y34" i="11"/>
  <c r="AJ37" i="11"/>
  <c r="AU40" i="11"/>
  <c r="M46" i="11"/>
  <c r="N47" i="11"/>
  <c r="Z47" i="11" s="1"/>
  <c r="X49" i="11"/>
  <c r="Y50" i="11"/>
  <c r="M29" i="11"/>
  <c r="N30" i="11"/>
  <c r="Z30" i="11" s="1"/>
  <c r="AU31" i="11"/>
  <c r="X32" i="11"/>
  <c r="Y33" i="11"/>
  <c r="Z33" i="11" s="1"/>
  <c r="AJ36" i="11"/>
  <c r="M37" i="11"/>
  <c r="N38" i="11"/>
  <c r="Z38" i="11" s="1"/>
  <c r="AU39" i="11"/>
  <c r="X40" i="11"/>
  <c r="Y41" i="11"/>
  <c r="Z41" i="11" s="1"/>
  <c r="AJ44" i="11"/>
  <c r="M45" i="11"/>
  <c r="AW45" i="11"/>
  <c r="AU47" i="11"/>
  <c r="X48" i="11"/>
  <c r="AW48" i="11"/>
  <c r="M48" i="11"/>
  <c r="X51" i="11"/>
  <c r="M31" i="11"/>
  <c r="M39" i="11"/>
  <c r="X42" i="11"/>
  <c r="AW31" i="10"/>
  <c r="AY35" i="10"/>
  <c r="AA31" i="10"/>
  <c r="AA47" i="10"/>
  <c r="AA42" i="10"/>
  <c r="N30" i="10"/>
  <c r="AY28" i="10"/>
  <c r="AW28" i="10"/>
  <c r="N43" i="10"/>
  <c r="AA52" i="10"/>
  <c r="AY41" i="10"/>
  <c r="M49" i="10"/>
  <c r="M50" i="10"/>
  <c r="AA44" i="10"/>
  <c r="M48" i="10"/>
  <c r="AY38" i="10"/>
  <c r="AY46" i="10"/>
  <c r="AY52" i="10"/>
  <c r="M41" i="10"/>
  <c r="M42" i="10"/>
  <c r="AW47" i="10"/>
  <c r="AW50" i="10"/>
  <c r="Z33" i="10"/>
  <c r="AA33" i="10" s="1"/>
  <c r="N38" i="10"/>
  <c r="Y28" i="10"/>
  <c r="Z40" i="10"/>
  <c r="AA40" i="10" s="1"/>
  <c r="AK41" i="10"/>
  <c r="AY42" i="10"/>
  <c r="AA45" i="10"/>
  <c r="Z29" i="10"/>
  <c r="AA29" i="10" s="1"/>
  <c r="N37" i="10"/>
  <c r="AA37" i="10" s="1"/>
  <c r="Z48" i="10"/>
  <c r="AA48" i="10" s="1"/>
  <c r="AK47" i="10"/>
  <c r="AY50" i="10"/>
  <c r="AW36" i="10"/>
  <c r="AY40" i="10"/>
  <c r="AW46" i="10"/>
  <c r="AW39" i="10"/>
  <c r="AY39" i="10"/>
  <c r="AY47" i="10"/>
  <c r="AW44" i="10"/>
  <c r="AW43" i="10"/>
  <c r="M26" i="10"/>
  <c r="N35" i="10"/>
  <c r="AA35" i="10" s="1"/>
  <c r="M29" i="10"/>
  <c r="M33" i="10"/>
  <c r="AK33" i="10"/>
  <c r="AY34" i="10"/>
  <c r="AY36" i="10"/>
  <c r="AK40" i="10"/>
  <c r="AK36" i="10"/>
  <c r="Y37" i="10"/>
  <c r="Y45" i="10"/>
  <c r="Z41" i="10"/>
  <c r="AA41" i="10" s="1"/>
  <c r="AA36" i="10"/>
  <c r="Z38" i="10"/>
  <c r="Y36" i="10"/>
  <c r="Y32" i="10"/>
  <c r="Y44" i="10"/>
  <c r="Y47" i="10"/>
  <c r="AA39" i="10"/>
  <c r="AA43" i="10"/>
  <c r="AZ43" i="10" s="1"/>
  <c r="AA46" i="10"/>
  <c r="AA49" i="10"/>
  <c r="AA50" i="10"/>
  <c r="AY27" i="10"/>
  <c r="AY30" i="10"/>
  <c r="AY33" i="10"/>
  <c r="AY48" i="10"/>
  <c r="AY49" i="10"/>
  <c r="AA28" i="10"/>
  <c r="AZ28" i="10" s="1"/>
  <c r="AY26" i="10"/>
  <c r="AZ26" i="10" s="1"/>
  <c r="N27" i="10"/>
  <c r="AA27" i="10" s="1"/>
  <c r="Z30" i="10"/>
  <c r="AW26" i="10"/>
  <c r="Y35" i="10"/>
  <c r="AK39" i="10"/>
  <c r="M40" i="10"/>
  <c r="AW42" i="10"/>
  <c r="Y43" i="10"/>
  <c r="AK46" i="10"/>
  <c r="M47" i="10"/>
  <c r="AW49" i="10"/>
  <c r="Y50" i="10"/>
  <c r="Y27" i="10"/>
  <c r="AW34" i="10"/>
  <c r="Y26" i="10"/>
  <c r="AK30" i="10"/>
  <c r="M31" i="10"/>
  <c r="AY31" i="10"/>
  <c r="AZ31" i="10" s="1"/>
  <c r="N32" i="10"/>
  <c r="AA32" i="10" s="1"/>
  <c r="AW33" i="10"/>
  <c r="Y34" i="10"/>
  <c r="AK38" i="10"/>
  <c r="M39" i="10"/>
  <c r="AW41" i="10"/>
  <c r="Y42" i="10"/>
  <c r="M46" i="10"/>
  <c r="AW48" i="10"/>
  <c r="Y49" i="10"/>
  <c r="AK52" i="10"/>
  <c r="AK27" i="10"/>
  <c r="AW30" i="10"/>
  <c r="AK35" i="10"/>
  <c r="M36" i="10"/>
  <c r="AW38" i="10"/>
  <c r="Y39" i="10"/>
  <c r="AK43" i="10"/>
  <c r="M44" i="10"/>
  <c r="Y46" i="10"/>
  <c r="AK50" i="10"/>
  <c r="M52" i="10"/>
  <c r="M53" i="10" s="1"/>
  <c r="M28" i="10"/>
  <c r="Y31" i="10"/>
  <c r="AX52" i="9"/>
  <c r="AL52" i="9"/>
  <c r="Y52" i="9"/>
  <c r="AA52" i="9" s="1"/>
  <c r="M52" i="9"/>
  <c r="N52" i="9" s="1"/>
  <c r="AX51" i="9"/>
  <c r="AL51" i="9"/>
  <c r="Y51" i="9"/>
  <c r="AA51" i="9" s="1"/>
  <c r="M51" i="9"/>
  <c r="AX50" i="9"/>
  <c r="AL50" i="9"/>
  <c r="Y50" i="9"/>
  <c r="AA50" i="9" s="1"/>
  <c r="M50" i="9"/>
  <c r="O50" i="9" s="1"/>
  <c r="AX49" i="9"/>
  <c r="AM49" i="9"/>
  <c r="AL49" i="9"/>
  <c r="Y49" i="9"/>
  <c r="AA49" i="9" s="1"/>
  <c r="M49" i="9"/>
  <c r="O49" i="9" s="1"/>
  <c r="AX48" i="9"/>
  <c r="AL48" i="9"/>
  <c r="Y48" i="9"/>
  <c r="AA48" i="9" s="1"/>
  <c r="M48" i="9"/>
  <c r="O48" i="9" s="1"/>
  <c r="AX47" i="9"/>
  <c r="AL47" i="9"/>
  <c r="Y47" i="9"/>
  <c r="Z47" i="9" s="1"/>
  <c r="M47" i="9"/>
  <c r="O47" i="9" s="1"/>
  <c r="AX46" i="9"/>
  <c r="AY46" i="9" s="1"/>
  <c r="AL46" i="9"/>
  <c r="Y46" i="9"/>
  <c r="AA46" i="9" s="1"/>
  <c r="M46" i="9"/>
  <c r="O46" i="9" s="1"/>
  <c r="AX45" i="9"/>
  <c r="AL45" i="9"/>
  <c r="Y45" i="9"/>
  <c r="AA45" i="9" s="1"/>
  <c r="M45" i="9"/>
  <c r="O45" i="9" s="1"/>
  <c r="AX44" i="9"/>
  <c r="AL44" i="9"/>
  <c r="Y44" i="9"/>
  <c r="AA44" i="9" s="1"/>
  <c r="M44" i="9"/>
  <c r="N44" i="9" s="1"/>
  <c r="AX43" i="9"/>
  <c r="AL43" i="9"/>
  <c r="AM43" i="9" s="1"/>
  <c r="Y43" i="9"/>
  <c r="M43" i="9"/>
  <c r="O43" i="9" s="1"/>
  <c r="AX42" i="9"/>
  <c r="AL42" i="9"/>
  <c r="Y42" i="9"/>
  <c r="AA42" i="9" s="1"/>
  <c r="M42" i="9"/>
  <c r="O42" i="9" s="1"/>
  <c r="AX41" i="9"/>
  <c r="AL41" i="9"/>
  <c r="Y41" i="9"/>
  <c r="AA41" i="9" s="1"/>
  <c r="M41" i="9"/>
  <c r="O41" i="9" s="1"/>
  <c r="AX40" i="9"/>
  <c r="AL40" i="9"/>
  <c r="Y40" i="9"/>
  <c r="AA40" i="9" s="1"/>
  <c r="M40" i="9"/>
  <c r="N40" i="9" s="1"/>
  <c r="AY39" i="9"/>
  <c r="AX39" i="9"/>
  <c r="AL39" i="9"/>
  <c r="AM39" i="9" s="1"/>
  <c r="Y39" i="9"/>
  <c r="Z39" i="9" s="1"/>
  <c r="M39" i="9"/>
  <c r="O39" i="9" s="1"/>
  <c r="AX38" i="9"/>
  <c r="AY38" i="9" s="1"/>
  <c r="AL38" i="9"/>
  <c r="Y38" i="9"/>
  <c r="AA38" i="9" s="1"/>
  <c r="M38" i="9"/>
  <c r="O38" i="9" s="1"/>
  <c r="AX37" i="9"/>
  <c r="AL37" i="9"/>
  <c r="Y37" i="9"/>
  <c r="AA37" i="9" s="1"/>
  <c r="M37" i="9"/>
  <c r="O37" i="9" s="1"/>
  <c r="AX36" i="9"/>
  <c r="AL36" i="9"/>
  <c r="Y36" i="9"/>
  <c r="AA36" i="9" s="1"/>
  <c r="M36" i="9"/>
  <c r="N36" i="9" s="1"/>
  <c r="AX35" i="9"/>
  <c r="AL35" i="9"/>
  <c r="AM35" i="9" s="1"/>
  <c r="Y35" i="9"/>
  <c r="Z35" i="9" s="1"/>
  <c r="M35" i="9"/>
  <c r="O35" i="9" s="1"/>
  <c r="AX34" i="9"/>
  <c r="AY34" i="9" s="1"/>
  <c r="AL34" i="9"/>
  <c r="Y34" i="9"/>
  <c r="AA34" i="9" s="1"/>
  <c r="M34" i="9"/>
  <c r="O34" i="9" s="1"/>
  <c r="AX33" i="9"/>
  <c r="AL33" i="9"/>
  <c r="Y33" i="9"/>
  <c r="AA33" i="9" s="1"/>
  <c r="M33" i="9"/>
  <c r="O33" i="9" s="1"/>
  <c r="AX32" i="9"/>
  <c r="AL32" i="9"/>
  <c r="Y32" i="9"/>
  <c r="AA32" i="9" s="1"/>
  <c r="M32" i="9"/>
  <c r="N32" i="9" s="1"/>
  <c r="AX31" i="9"/>
  <c r="AL31" i="9"/>
  <c r="AM31" i="9" s="1"/>
  <c r="Y31" i="9"/>
  <c r="Z31" i="9" s="1"/>
  <c r="M31" i="9"/>
  <c r="O31" i="9" s="1"/>
  <c r="AX30" i="9"/>
  <c r="AY30" i="9" s="1"/>
  <c r="AL30" i="9"/>
  <c r="Y30" i="9"/>
  <c r="Z30" i="9" s="1"/>
  <c r="M30" i="9"/>
  <c r="O30" i="9" s="1"/>
  <c r="AX29" i="9"/>
  <c r="AL29" i="9"/>
  <c r="Y29" i="9"/>
  <c r="AA29" i="9" s="1"/>
  <c r="M29" i="9"/>
  <c r="O29" i="9" s="1"/>
  <c r="AX28" i="9"/>
  <c r="AL28" i="9"/>
  <c r="Y28" i="9"/>
  <c r="AA28" i="9" s="1"/>
  <c r="M28" i="9"/>
  <c r="N28" i="9" s="1"/>
  <c r="AX27" i="9"/>
  <c r="AL27" i="9"/>
  <c r="AM27" i="9" s="1"/>
  <c r="AA27" i="9"/>
  <c r="Y27" i="9"/>
  <c r="Z27" i="9" s="1"/>
  <c r="M27" i="9"/>
  <c r="O27" i="9" s="1"/>
  <c r="AX26" i="9"/>
  <c r="AY26" i="9" s="1"/>
  <c r="AL26" i="9"/>
  <c r="Y26" i="9"/>
  <c r="M26" i="9"/>
  <c r="O26" i="9" s="1"/>
  <c r="AV52" i="8"/>
  <c r="AK52" i="8"/>
  <c r="X52" i="8"/>
  <c r="Z52" i="8" s="1"/>
  <c r="M52" i="8"/>
  <c r="O52" i="8" s="1"/>
  <c r="AV51" i="8"/>
  <c r="AK51" i="8"/>
  <c r="X51" i="8"/>
  <c r="Y51" i="8" s="1"/>
  <c r="M51" i="8"/>
  <c r="N51" i="8" s="1"/>
  <c r="AV50" i="8"/>
  <c r="AW50" i="8" s="1"/>
  <c r="AK50" i="8"/>
  <c r="AL50" i="8" s="1"/>
  <c r="X50" i="8"/>
  <c r="Z50" i="8" s="1"/>
  <c r="M50" i="8"/>
  <c r="O50" i="8" s="1"/>
  <c r="AV49" i="8"/>
  <c r="AK49" i="8"/>
  <c r="AL49" i="8" s="1"/>
  <c r="X49" i="8"/>
  <c r="Z49" i="8" s="1"/>
  <c r="M49" i="8"/>
  <c r="O49" i="8" s="1"/>
  <c r="AV48" i="8"/>
  <c r="AK48" i="8"/>
  <c r="X48" i="8"/>
  <c r="Z48" i="8" s="1"/>
  <c r="M48" i="8"/>
  <c r="N48" i="8" s="1"/>
  <c r="AV47" i="8"/>
  <c r="AW47" i="8" s="1"/>
  <c r="AK47" i="8"/>
  <c r="AL47" i="8" s="1"/>
  <c r="X47" i="8"/>
  <c r="Z47" i="8" s="1"/>
  <c r="M47" i="8"/>
  <c r="O47" i="8" s="1"/>
  <c r="AV46" i="8"/>
  <c r="AK46" i="8"/>
  <c r="X46" i="8"/>
  <c r="Y46" i="8" s="1"/>
  <c r="M46" i="8"/>
  <c r="O46" i="8" s="1"/>
  <c r="AV45" i="8"/>
  <c r="AW45" i="8" s="1"/>
  <c r="AK45" i="8"/>
  <c r="X45" i="8"/>
  <c r="Z45" i="8" s="1"/>
  <c r="M45" i="8"/>
  <c r="O45" i="8" s="1"/>
  <c r="AV44" i="8"/>
  <c r="AK44" i="8"/>
  <c r="AL44" i="8" s="1"/>
  <c r="X44" i="8"/>
  <c r="Z44" i="8" s="1"/>
  <c r="M44" i="8"/>
  <c r="O44" i="8" s="1"/>
  <c r="AV43" i="8"/>
  <c r="AK43" i="8"/>
  <c r="X43" i="8"/>
  <c r="Y43" i="8" s="1"/>
  <c r="M43" i="8"/>
  <c r="N43" i="8" s="1"/>
  <c r="AV42" i="8"/>
  <c r="AW42" i="8" s="1"/>
  <c r="AK42" i="8"/>
  <c r="AL42" i="8" s="1"/>
  <c r="X42" i="8"/>
  <c r="Z42" i="8" s="1"/>
  <c r="M42" i="8"/>
  <c r="O42" i="8" s="1"/>
  <c r="AV41" i="8"/>
  <c r="AW41" i="8" s="1"/>
  <c r="AL41" i="8"/>
  <c r="AK41" i="8"/>
  <c r="X41" i="8"/>
  <c r="Y41" i="8" s="1"/>
  <c r="M41" i="8"/>
  <c r="O41" i="8" s="1"/>
  <c r="AV40" i="8"/>
  <c r="AK40" i="8"/>
  <c r="X40" i="8"/>
  <c r="Z40" i="8" s="1"/>
  <c r="M40" i="8"/>
  <c r="N40" i="8" s="1"/>
  <c r="AV39" i="8"/>
  <c r="AK39" i="8"/>
  <c r="AL39" i="8" s="1"/>
  <c r="X39" i="8"/>
  <c r="Z39" i="8" s="1"/>
  <c r="M39" i="8"/>
  <c r="O39" i="8" s="1"/>
  <c r="AV38" i="8"/>
  <c r="AK38" i="8"/>
  <c r="X38" i="8"/>
  <c r="Y38" i="8" s="1"/>
  <c r="M38" i="8"/>
  <c r="O38" i="8" s="1"/>
  <c r="AV37" i="8"/>
  <c r="AW37" i="8" s="1"/>
  <c r="AK37" i="8"/>
  <c r="AL37" i="8" s="1"/>
  <c r="X37" i="8"/>
  <c r="Y37" i="8" s="1"/>
  <c r="M37" i="8"/>
  <c r="O37" i="8" s="1"/>
  <c r="AV36" i="8"/>
  <c r="AK36" i="8"/>
  <c r="X36" i="8"/>
  <c r="Y36" i="8" s="1"/>
  <c r="M36" i="8"/>
  <c r="O36" i="8" s="1"/>
  <c r="AV35" i="8"/>
  <c r="AK35" i="8"/>
  <c r="Z35" i="8"/>
  <c r="Y35" i="8"/>
  <c r="X35" i="8"/>
  <c r="M35" i="8"/>
  <c r="N35" i="8" s="1"/>
  <c r="AV34" i="8"/>
  <c r="AW34" i="8" s="1"/>
  <c r="AK34" i="8"/>
  <c r="AL34" i="8" s="1"/>
  <c r="X34" i="8"/>
  <c r="Z34" i="8" s="1"/>
  <c r="M34" i="8"/>
  <c r="N34" i="8" s="1"/>
  <c r="AV33" i="8"/>
  <c r="AK33" i="8"/>
  <c r="X33" i="8"/>
  <c r="Y33" i="8" s="1"/>
  <c r="M33" i="8"/>
  <c r="O33" i="8" s="1"/>
  <c r="AV32" i="8"/>
  <c r="AK32" i="8"/>
  <c r="X32" i="8"/>
  <c r="Z32" i="8" s="1"/>
  <c r="M32" i="8"/>
  <c r="O32" i="8" s="1"/>
  <c r="AV31" i="8"/>
  <c r="AK31" i="8"/>
  <c r="X31" i="8"/>
  <c r="Z31" i="8" s="1"/>
  <c r="M31" i="8"/>
  <c r="O31" i="8" s="1"/>
  <c r="AV30" i="8"/>
  <c r="AK30" i="8"/>
  <c r="X30" i="8"/>
  <c r="Y30" i="8" s="1"/>
  <c r="M30" i="8"/>
  <c r="O30" i="8" s="1"/>
  <c r="AV29" i="8"/>
  <c r="AW29" i="8" s="1"/>
  <c r="AK29" i="8"/>
  <c r="AL29" i="8" s="1"/>
  <c r="X29" i="8"/>
  <c r="Z29" i="8" s="1"/>
  <c r="M29" i="8"/>
  <c r="O29" i="8" s="1"/>
  <c r="AV28" i="8"/>
  <c r="AK28" i="8"/>
  <c r="X28" i="8"/>
  <c r="Z28" i="8" s="1"/>
  <c r="M28" i="8"/>
  <c r="O28" i="8" s="1"/>
  <c r="AW27" i="8"/>
  <c r="AV27" i="8"/>
  <c r="AK27" i="8"/>
  <c r="X27" i="8"/>
  <c r="Z27" i="8" s="1"/>
  <c r="M27" i="8"/>
  <c r="O27" i="8" s="1"/>
  <c r="AV26" i="8"/>
  <c r="AW26" i="8" s="1"/>
  <c r="AK26" i="8"/>
  <c r="X26" i="8"/>
  <c r="Z26" i="8" s="1"/>
  <c r="M26" i="8"/>
  <c r="M36" i="7"/>
  <c r="AV52" i="7"/>
  <c r="AJ52" i="7"/>
  <c r="X52" i="7"/>
  <c r="Z52" i="7" s="1"/>
  <c r="L52" i="7"/>
  <c r="N52" i="7" s="1"/>
  <c r="AV51" i="7"/>
  <c r="AJ51" i="7"/>
  <c r="X51" i="7"/>
  <c r="Z51" i="7" s="1"/>
  <c r="L51" i="7"/>
  <c r="N51" i="7" s="1"/>
  <c r="AV50" i="7"/>
  <c r="AJ50" i="7"/>
  <c r="X50" i="7"/>
  <c r="Y50" i="7" s="1"/>
  <c r="L50" i="7"/>
  <c r="N50" i="7" s="1"/>
  <c r="AV49" i="7"/>
  <c r="AW49" i="7" s="1"/>
  <c r="AJ49" i="7"/>
  <c r="X49" i="7"/>
  <c r="Z49" i="7" s="1"/>
  <c r="L49" i="7"/>
  <c r="AV48" i="7"/>
  <c r="AW48" i="7" s="1"/>
  <c r="AJ48" i="7"/>
  <c r="X48" i="7"/>
  <c r="Z48" i="7" s="1"/>
  <c r="L48" i="7"/>
  <c r="N48" i="7" s="1"/>
  <c r="AV47" i="7"/>
  <c r="AJ47" i="7"/>
  <c r="X47" i="7"/>
  <c r="Z47" i="7" s="1"/>
  <c r="L47" i="7"/>
  <c r="M47" i="7" s="1"/>
  <c r="AV46" i="7"/>
  <c r="AJ46" i="7"/>
  <c r="AK46" i="7" s="1"/>
  <c r="X46" i="7"/>
  <c r="Y46" i="7" s="1"/>
  <c r="L46" i="7"/>
  <c r="M46" i="7" s="1"/>
  <c r="AV45" i="7"/>
  <c r="AW45" i="7" s="1"/>
  <c r="AJ45" i="7"/>
  <c r="AK45" i="7" s="1"/>
  <c r="X45" i="7"/>
  <c r="Z45" i="7" s="1"/>
  <c r="L45" i="7"/>
  <c r="N45" i="7" s="1"/>
  <c r="AV44" i="7"/>
  <c r="AJ44" i="7"/>
  <c r="X44" i="7"/>
  <c r="Z44" i="7" s="1"/>
  <c r="L44" i="7"/>
  <c r="N44" i="7" s="1"/>
  <c r="AV43" i="7"/>
  <c r="AJ43" i="7"/>
  <c r="X43" i="7"/>
  <c r="Z43" i="7" s="1"/>
  <c r="L43" i="7"/>
  <c r="N43" i="7" s="1"/>
  <c r="AV42" i="7"/>
  <c r="AJ42" i="7"/>
  <c r="AK42" i="7" s="1"/>
  <c r="X42" i="7"/>
  <c r="Y42" i="7" s="1"/>
  <c r="L42" i="7"/>
  <c r="N42" i="7" s="1"/>
  <c r="AV41" i="7"/>
  <c r="AW41" i="7" s="1"/>
  <c r="AJ41" i="7"/>
  <c r="AK41" i="7" s="1"/>
  <c r="X41" i="7"/>
  <c r="Z41" i="7" s="1"/>
  <c r="L41" i="7"/>
  <c r="N41" i="7" s="1"/>
  <c r="AV40" i="7"/>
  <c r="AJ40" i="7"/>
  <c r="X40" i="7"/>
  <c r="Z40" i="7" s="1"/>
  <c r="L40" i="7"/>
  <c r="N40" i="7" s="1"/>
  <c r="AV39" i="7"/>
  <c r="AJ39" i="7"/>
  <c r="X39" i="7"/>
  <c r="Z39" i="7" s="1"/>
  <c r="L39" i="7"/>
  <c r="M39" i="7" s="1"/>
  <c r="AV38" i="7"/>
  <c r="AJ38" i="7"/>
  <c r="X38" i="7"/>
  <c r="Y38" i="7" s="1"/>
  <c r="L38" i="7"/>
  <c r="M38" i="7" s="1"/>
  <c r="AV37" i="7"/>
  <c r="AW37" i="7" s="1"/>
  <c r="AJ37" i="7"/>
  <c r="X37" i="7"/>
  <c r="Z37" i="7" s="1"/>
  <c r="L37" i="7"/>
  <c r="N37" i="7" s="1"/>
  <c r="AV36" i="7"/>
  <c r="AW36" i="7" s="1"/>
  <c r="AJ36" i="7"/>
  <c r="X36" i="7"/>
  <c r="Z36" i="7" s="1"/>
  <c r="L36" i="7"/>
  <c r="N36" i="7" s="1"/>
  <c r="AV35" i="7"/>
  <c r="AJ35" i="7"/>
  <c r="X35" i="7"/>
  <c r="Z35" i="7" s="1"/>
  <c r="L35" i="7"/>
  <c r="N35" i="7" s="1"/>
  <c r="AV34" i="7"/>
  <c r="AJ34" i="7"/>
  <c r="AK34" i="7" s="1"/>
  <c r="X34" i="7"/>
  <c r="Z34" i="7" s="1"/>
  <c r="L34" i="7"/>
  <c r="N34" i="7" s="1"/>
  <c r="AV33" i="7"/>
  <c r="AJ33" i="7"/>
  <c r="X33" i="7"/>
  <c r="Y33" i="7" s="1"/>
  <c r="L33" i="7"/>
  <c r="N33" i="7" s="1"/>
  <c r="AV32" i="7"/>
  <c r="AJ32" i="7"/>
  <c r="X32" i="7"/>
  <c r="Z32" i="7" s="1"/>
  <c r="L32" i="7"/>
  <c r="N32" i="7" s="1"/>
  <c r="AV31" i="7"/>
  <c r="AJ31" i="7"/>
  <c r="X31" i="7"/>
  <c r="Z31" i="7" s="1"/>
  <c r="L31" i="7"/>
  <c r="M31" i="7" s="1"/>
  <c r="AV30" i="7"/>
  <c r="AJ30" i="7"/>
  <c r="AK30" i="7" s="1"/>
  <c r="X30" i="7"/>
  <c r="Y30" i="7" s="1"/>
  <c r="L30" i="7"/>
  <c r="M30" i="7" s="1"/>
  <c r="AV29" i="7"/>
  <c r="AW29" i="7" s="1"/>
  <c r="AJ29" i="7"/>
  <c r="AK29" i="7" s="1"/>
  <c r="X29" i="7"/>
  <c r="Z29" i="7" s="1"/>
  <c r="L29" i="7"/>
  <c r="M29" i="7" s="1"/>
  <c r="AV28" i="7"/>
  <c r="AW28" i="7" s="1"/>
  <c r="AJ28" i="7"/>
  <c r="X28" i="7"/>
  <c r="Z28" i="7" s="1"/>
  <c r="L28" i="7"/>
  <c r="N28" i="7" s="1"/>
  <c r="AV27" i="7"/>
  <c r="AJ27" i="7"/>
  <c r="X27" i="7"/>
  <c r="Y27" i="7" s="1"/>
  <c r="L27" i="7"/>
  <c r="N27" i="7" s="1"/>
  <c r="AV26" i="7"/>
  <c r="AW26" i="7" s="1"/>
  <c r="AJ26" i="7"/>
  <c r="AK26" i="7" s="1"/>
  <c r="X26" i="7"/>
  <c r="L26" i="7"/>
  <c r="N26" i="7" s="1"/>
  <c r="AX39" i="11" l="1"/>
  <c r="AW52" i="11"/>
  <c r="AX52" i="11" s="1"/>
  <c r="AM51" i="9"/>
  <c r="O51" i="9"/>
  <c r="N51" i="9"/>
  <c r="AK49" i="7"/>
  <c r="M49" i="7"/>
  <c r="N49" i="7"/>
  <c r="AW43" i="11"/>
  <c r="AA38" i="10"/>
  <c r="M53" i="11"/>
  <c r="AW26" i="11"/>
  <c r="AX26" i="11" s="1"/>
  <c r="Z34" i="11"/>
  <c r="BA39" i="9"/>
  <c r="AM26" i="9"/>
  <c r="AM48" i="9"/>
  <c r="AZ52" i="10"/>
  <c r="O32" i="9"/>
  <c r="N39" i="8"/>
  <c r="N41" i="8"/>
  <c r="N49" i="8"/>
  <c r="M28" i="7"/>
  <c r="N47" i="7"/>
  <c r="AA47" i="7" s="1"/>
  <c r="N38" i="7"/>
  <c r="M52" i="7"/>
  <c r="N30" i="7"/>
  <c r="M45" i="7"/>
  <c r="M44" i="7"/>
  <c r="M37" i="7"/>
  <c r="AW51" i="11"/>
  <c r="AX51" i="11" s="1"/>
  <c r="AX27" i="11"/>
  <c r="AX28" i="11"/>
  <c r="Z44" i="11"/>
  <c r="AX44" i="11" s="1"/>
  <c r="AZ41" i="10"/>
  <c r="AZ42" i="10"/>
  <c r="AA30" i="10"/>
  <c r="AZ30" i="10" s="1"/>
  <c r="AZ47" i="10"/>
  <c r="BA32" i="9"/>
  <c r="BA43" i="9"/>
  <c r="AM50" i="9"/>
  <c r="AM40" i="9"/>
  <c r="AM42" i="9"/>
  <c r="AM30" i="9"/>
  <c r="AM34" i="9"/>
  <c r="AM46" i="9"/>
  <c r="AB48" i="9"/>
  <c r="Z38" i="9"/>
  <c r="Z26" i="9"/>
  <c r="O52" i="9"/>
  <c r="N47" i="9"/>
  <c r="N50" i="9"/>
  <c r="N49" i="9"/>
  <c r="N41" i="9"/>
  <c r="O51" i="8"/>
  <c r="AK50" i="7"/>
  <c r="AK38" i="7"/>
  <c r="AK31" i="7"/>
  <c r="AY46" i="7"/>
  <c r="Y49" i="7"/>
  <c r="Y53" i="7" s="1"/>
  <c r="M26" i="7"/>
  <c r="M51" i="7"/>
  <c r="M43" i="7"/>
  <c r="M35" i="7"/>
  <c r="M27" i="7"/>
  <c r="N29" i="7"/>
  <c r="M50" i="7"/>
  <c r="M42" i="7"/>
  <c r="M34" i="7"/>
  <c r="M41" i="7"/>
  <c r="M33" i="7"/>
  <c r="N31" i="7"/>
  <c r="N46" i="7"/>
  <c r="M48" i="7"/>
  <c r="M40" i="7"/>
  <c r="M32" i="7"/>
  <c r="N39" i="7"/>
  <c r="AA39" i="7" s="1"/>
  <c r="AX35" i="11"/>
  <c r="AX38" i="11"/>
  <c r="AX37" i="11"/>
  <c r="AX29" i="11"/>
  <c r="AJ53" i="11"/>
  <c r="AW33" i="11"/>
  <c r="AX33" i="11" s="1"/>
  <c r="AX49" i="11"/>
  <c r="Z50" i="11"/>
  <c r="AX50" i="11" s="1"/>
  <c r="AX32" i="11"/>
  <c r="AX36" i="11"/>
  <c r="AX46" i="11"/>
  <c r="AX47" i="11"/>
  <c r="AX43" i="11"/>
  <c r="AX41" i="11"/>
  <c r="AX34" i="11"/>
  <c r="AX45" i="11"/>
  <c r="AX42" i="11"/>
  <c r="X53" i="11"/>
  <c r="AX40" i="11"/>
  <c r="AX48" i="11"/>
  <c r="AU53" i="11"/>
  <c r="AX30" i="11"/>
  <c r="AX31" i="11"/>
  <c r="AZ50" i="10"/>
  <c r="AZ46" i="10"/>
  <c r="AY45" i="10"/>
  <c r="AZ45" i="10" s="1"/>
  <c r="AZ44" i="10"/>
  <c r="AZ38" i="10"/>
  <c r="AZ35" i="10"/>
  <c r="AZ36" i="10"/>
  <c r="AY37" i="10"/>
  <c r="AZ37" i="10" s="1"/>
  <c r="AY32" i="10"/>
  <c r="AZ32" i="10" s="1"/>
  <c r="AK53" i="10"/>
  <c r="AZ34" i="10"/>
  <c r="AZ49" i="10"/>
  <c r="AZ39" i="10"/>
  <c r="AZ48" i="10"/>
  <c r="AZ40" i="10"/>
  <c r="B55" i="10"/>
  <c r="AZ27" i="10"/>
  <c r="AY29" i="10"/>
  <c r="AZ29" i="10" s="1"/>
  <c r="AZ33" i="10"/>
  <c r="AW53" i="10"/>
  <c r="Y53" i="10"/>
  <c r="BA48" i="9"/>
  <c r="AM36" i="9"/>
  <c r="BA31" i="9"/>
  <c r="AM28" i="9"/>
  <c r="BA27" i="9"/>
  <c r="AB42" i="9"/>
  <c r="AA39" i="9"/>
  <c r="AB39" i="9" s="1"/>
  <c r="N31" i="9"/>
  <c r="N29" i="9"/>
  <c r="BA41" i="9"/>
  <c r="BA45" i="9"/>
  <c r="AY31" i="9"/>
  <c r="AY45" i="9"/>
  <c r="BA42" i="9"/>
  <c r="AY35" i="9"/>
  <c r="BA37" i="9"/>
  <c r="BA46" i="9"/>
  <c r="AY51" i="9"/>
  <c r="BA29" i="9"/>
  <c r="BA26" i="9"/>
  <c r="BA30" i="9"/>
  <c r="BA34" i="9"/>
  <c r="AY37" i="9"/>
  <c r="BA38" i="9"/>
  <c r="BA28" i="9"/>
  <c r="AY29" i="9"/>
  <c r="AY33" i="9"/>
  <c r="BA40" i="9"/>
  <c r="AY41" i="9"/>
  <c r="BA52" i="9"/>
  <c r="AY47" i="9"/>
  <c r="AY52" i="9"/>
  <c r="AM44" i="9"/>
  <c r="AM38" i="9"/>
  <c r="BA51" i="9"/>
  <c r="AB41" i="9"/>
  <c r="AB50" i="9"/>
  <c r="AB51" i="9"/>
  <c r="Z40" i="9"/>
  <c r="Z44" i="9"/>
  <c r="Z48" i="9"/>
  <c r="AB49" i="9"/>
  <c r="AB37" i="9"/>
  <c r="AB46" i="9"/>
  <c r="Z52" i="9"/>
  <c r="AA30" i="9"/>
  <c r="AB30" i="9" s="1"/>
  <c r="AA31" i="9"/>
  <c r="AB31" i="9" s="1"/>
  <c r="Z32" i="9"/>
  <c r="Z42" i="9"/>
  <c r="Z36" i="9"/>
  <c r="Z46" i="9"/>
  <c r="Z34" i="9"/>
  <c r="AA35" i="9"/>
  <c r="AB35" i="9" s="1"/>
  <c r="AA47" i="9"/>
  <c r="AB47" i="9" s="1"/>
  <c r="AB27" i="9"/>
  <c r="AB38" i="9"/>
  <c r="N39" i="9"/>
  <c r="O40" i="9"/>
  <c r="AB40" i="9" s="1"/>
  <c r="AB52" i="9"/>
  <c r="N27" i="9"/>
  <c r="O28" i="9"/>
  <c r="AB28" i="9" s="1"/>
  <c r="N35" i="9"/>
  <c r="N37" i="9"/>
  <c r="O36" i="9"/>
  <c r="AB36" i="9" s="1"/>
  <c r="N45" i="9"/>
  <c r="N43" i="9"/>
  <c r="O44" i="9"/>
  <c r="AB44" i="9" s="1"/>
  <c r="AB29" i="9"/>
  <c r="AB32" i="9"/>
  <c r="BB32" i="9" s="1"/>
  <c r="BA35" i="9"/>
  <c r="BA44" i="9"/>
  <c r="AB26" i="9"/>
  <c r="AB34" i="9"/>
  <c r="AB45" i="9"/>
  <c r="AB33" i="9"/>
  <c r="BA49" i="9"/>
  <c r="BA50" i="9"/>
  <c r="BA33" i="9"/>
  <c r="BA36" i="9"/>
  <c r="AB43" i="9"/>
  <c r="BA47" i="9"/>
  <c r="N26" i="9"/>
  <c r="AY28" i="9"/>
  <c r="Z29" i="9"/>
  <c r="AM33" i="9"/>
  <c r="N34" i="9"/>
  <c r="AY36" i="9"/>
  <c r="Z37" i="9"/>
  <c r="AM41" i="9"/>
  <c r="N42" i="9"/>
  <c r="AY44" i="9"/>
  <c r="Z45" i="9"/>
  <c r="AY27" i="9"/>
  <c r="Z28" i="9"/>
  <c r="AM32" i="9"/>
  <c r="N33" i="9"/>
  <c r="AY42" i="9"/>
  <c r="AM47" i="9"/>
  <c r="N48" i="9"/>
  <c r="AY50" i="9"/>
  <c r="Z51" i="9"/>
  <c r="AY49" i="9"/>
  <c r="Z50" i="9"/>
  <c r="AM29" i="9"/>
  <c r="N30" i="9"/>
  <c r="AY32" i="9"/>
  <c r="Z33" i="9"/>
  <c r="AM37" i="9"/>
  <c r="N38" i="9"/>
  <c r="AY40" i="9"/>
  <c r="Z41" i="9"/>
  <c r="AM45" i="9"/>
  <c r="N46" i="9"/>
  <c r="AY48" i="9"/>
  <c r="Z49" i="9"/>
  <c r="AM52" i="9"/>
  <c r="AW44" i="8"/>
  <c r="AY41" i="8"/>
  <c r="Z37" i="8"/>
  <c r="AA37" i="8" s="1"/>
  <c r="O35" i="8"/>
  <c r="AY26" i="8"/>
  <c r="AY30" i="8"/>
  <c r="Z36" i="8"/>
  <c r="AA36" i="8" s="1"/>
  <c r="AA50" i="8"/>
  <c r="AW35" i="8"/>
  <c r="AL38" i="8"/>
  <c r="N32" i="8"/>
  <c r="AW33" i="8"/>
  <c r="AW28" i="8"/>
  <c r="AY48" i="8"/>
  <c r="AY43" i="8"/>
  <c r="AW43" i="8"/>
  <c r="AW36" i="8"/>
  <c r="AW49" i="8"/>
  <c r="AL46" i="8"/>
  <c r="AL33" i="8"/>
  <c r="AY39" i="8"/>
  <c r="AL32" i="8"/>
  <c r="N27" i="8"/>
  <c r="AL31" i="8"/>
  <c r="AY35" i="8"/>
  <c r="AY36" i="8"/>
  <c r="N42" i="8"/>
  <c r="O43" i="8"/>
  <c r="AY45" i="8"/>
  <c r="N47" i="8"/>
  <c r="AL48" i="8"/>
  <c r="AY49" i="8"/>
  <c r="Y50" i="8"/>
  <c r="Y52" i="8"/>
  <c r="Z51" i="8"/>
  <c r="AA51" i="8" s="1"/>
  <c r="AY51" i="8"/>
  <c r="AY52" i="8"/>
  <c r="Y27" i="8"/>
  <c r="Y28" i="8"/>
  <c r="Y29" i="8"/>
  <c r="AL30" i="8"/>
  <c r="N33" i="8"/>
  <c r="O34" i="8"/>
  <c r="AA34" i="8" s="1"/>
  <c r="AL40" i="8"/>
  <c r="AL52" i="8"/>
  <c r="AW51" i="8"/>
  <c r="AY27" i="8"/>
  <c r="AY28" i="8"/>
  <c r="Y34" i="8"/>
  <c r="N50" i="8"/>
  <c r="AW52" i="8"/>
  <c r="AA52" i="8"/>
  <c r="AA28" i="8"/>
  <c r="AA29" i="8"/>
  <c r="Z30" i="8"/>
  <c r="AA30" i="8" s="1"/>
  <c r="AA45" i="8"/>
  <c r="Z46" i="8"/>
  <c r="AA46" i="8" s="1"/>
  <c r="Y42" i="8"/>
  <c r="Y44" i="8"/>
  <c r="Y45" i="8"/>
  <c r="AA49" i="8"/>
  <c r="AA42" i="8"/>
  <c r="AA44" i="8"/>
  <c r="AA31" i="8"/>
  <c r="Z38" i="8"/>
  <c r="AA38" i="8" s="1"/>
  <c r="Z43" i="8"/>
  <c r="AA43" i="8" s="1"/>
  <c r="AA27" i="8"/>
  <c r="AA35" i="8"/>
  <c r="N31" i="8"/>
  <c r="O40" i="8"/>
  <c r="AA40" i="8" s="1"/>
  <c r="O48" i="8"/>
  <c r="AA48" i="8" s="1"/>
  <c r="AY31" i="8"/>
  <c r="AY32" i="8"/>
  <c r="AY33" i="8"/>
  <c r="AY40" i="8"/>
  <c r="AY38" i="8"/>
  <c r="AY46" i="8"/>
  <c r="AA26" i="8"/>
  <c r="AA32" i="8"/>
  <c r="AA39" i="8"/>
  <c r="AA47" i="8"/>
  <c r="N30" i="8"/>
  <c r="AW32" i="8"/>
  <c r="N38" i="8"/>
  <c r="AL28" i="8"/>
  <c r="AY29" i="8"/>
  <c r="Y32" i="8"/>
  <c r="N37" i="8"/>
  <c r="Y26" i="8"/>
  <c r="AW40" i="8"/>
  <c r="N46" i="8"/>
  <c r="AL45" i="8"/>
  <c r="Y49" i="8"/>
  <c r="N29" i="8"/>
  <c r="AW31" i="8"/>
  <c r="Z33" i="8"/>
  <c r="AA33" i="8" s="1"/>
  <c r="AL36" i="8"/>
  <c r="AW39" i="8"/>
  <c r="Y40" i="8"/>
  <c r="Z41" i="8"/>
  <c r="AA41" i="8" s="1"/>
  <c r="N45" i="8"/>
  <c r="Y48" i="8"/>
  <c r="AL27" i="8"/>
  <c r="N28" i="8"/>
  <c r="AW30" i="8"/>
  <c r="Y31" i="8"/>
  <c r="AL35" i="8"/>
  <c r="N36" i="8"/>
  <c r="AW38" i="8"/>
  <c r="Y39" i="8"/>
  <c r="AL43" i="8"/>
  <c r="N44" i="8"/>
  <c r="AY44" i="8"/>
  <c r="AW46" i="8"/>
  <c r="Y47" i="8"/>
  <c r="AL51" i="8"/>
  <c r="N52" i="8"/>
  <c r="AW48" i="8"/>
  <c r="AK33" i="7"/>
  <c r="Z46" i="7"/>
  <c r="AA46" i="7" s="1"/>
  <c r="Z38" i="7"/>
  <c r="AA38" i="7" s="1"/>
  <c r="Y34" i="7"/>
  <c r="AA26" i="7"/>
  <c r="AY43" i="7"/>
  <c r="AY28" i="7"/>
  <c r="AY39" i="7"/>
  <c r="AY45" i="7"/>
  <c r="AY36" i="7"/>
  <c r="AY44" i="7"/>
  <c r="AY32" i="7"/>
  <c r="AY40" i="7"/>
  <c r="AW33" i="7"/>
  <c r="AY37" i="7"/>
  <c r="AY41" i="7"/>
  <c r="AY48" i="7"/>
  <c r="AY50" i="7"/>
  <c r="AW32" i="7"/>
  <c r="AW40" i="7"/>
  <c r="AW44" i="7"/>
  <c r="AY29" i="7"/>
  <c r="AY31" i="7"/>
  <c r="AY49" i="7"/>
  <c r="AY52" i="7"/>
  <c r="AY27" i="7"/>
  <c r="AY47" i="7"/>
  <c r="AW52" i="7"/>
  <c r="AY51" i="7"/>
  <c r="AY34" i="7"/>
  <c r="AK37" i="7"/>
  <c r="AY33" i="7"/>
  <c r="AY30" i="7"/>
  <c r="AY38" i="7"/>
  <c r="Y26" i="7"/>
  <c r="Y41" i="7"/>
  <c r="Z33" i="7"/>
  <c r="AA33" i="7" s="1"/>
  <c r="AA36" i="7"/>
  <c r="Y37" i="7"/>
  <c r="AA31" i="7"/>
  <c r="AA34" i="7"/>
  <c r="AA45" i="7"/>
  <c r="Z50" i="7"/>
  <c r="AA50" i="7" s="1"/>
  <c r="Z27" i="7"/>
  <c r="AA27" i="7" s="1"/>
  <c r="Z42" i="7"/>
  <c r="AA42" i="7" s="1"/>
  <c r="Y45" i="7"/>
  <c r="AA29" i="7"/>
  <c r="AA32" i="7"/>
  <c r="AA44" i="7"/>
  <c r="AA52" i="7"/>
  <c r="AA28" i="7"/>
  <c r="Y29" i="7"/>
  <c r="AA35" i="7"/>
  <c r="AA41" i="7"/>
  <c r="AA49" i="7"/>
  <c r="AA37" i="7"/>
  <c r="Z30" i="7"/>
  <c r="AA30" i="7" s="1"/>
  <c r="AY42" i="7"/>
  <c r="AY35" i="7"/>
  <c r="AA40" i="7"/>
  <c r="AA43" i="7"/>
  <c r="AA48" i="7"/>
  <c r="AA51" i="7"/>
  <c r="AW27" i="7"/>
  <c r="Y28" i="7"/>
  <c r="AK32" i="7"/>
  <c r="AW35" i="7"/>
  <c r="Y36" i="7"/>
  <c r="AK40" i="7"/>
  <c r="AW43" i="7"/>
  <c r="Y44" i="7"/>
  <c r="AK48" i="7"/>
  <c r="AW51" i="7"/>
  <c r="Y52" i="7"/>
  <c r="AW34" i="7"/>
  <c r="Y35" i="7"/>
  <c r="AK39" i="7"/>
  <c r="AW42" i="7"/>
  <c r="Y43" i="7"/>
  <c r="AK47" i="7"/>
  <c r="AW50" i="7"/>
  <c r="Y51" i="7"/>
  <c r="AW31" i="7"/>
  <c r="AK36" i="7"/>
  <c r="AW39" i="7"/>
  <c r="Y40" i="7"/>
  <c r="AK44" i="7"/>
  <c r="AW47" i="7"/>
  <c r="Y48" i="7"/>
  <c r="AK52" i="7"/>
  <c r="AK28" i="7"/>
  <c r="Y32" i="7"/>
  <c r="AK27" i="7"/>
  <c r="AW30" i="7"/>
  <c r="Y31" i="7"/>
  <c r="AK35" i="7"/>
  <c r="AW38" i="7"/>
  <c r="Y39" i="7"/>
  <c r="AK43" i="7"/>
  <c r="AW46" i="7"/>
  <c r="Y47" i="7"/>
  <c r="AK51" i="7"/>
  <c r="AT52" i="5"/>
  <c r="AI52" i="5"/>
  <c r="W52" i="5"/>
  <c r="Y52" i="5" s="1"/>
  <c r="L52" i="5"/>
  <c r="M52" i="5" s="1"/>
  <c r="AT51" i="5"/>
  <c r="AI51" i="5"/>
  <c r="AJ51" i="5" s="1"/>
  <c r="W51" i="5"/>
  <c r="Y51" i="5" s="1"/>
  <c r="L51" i="5"/>
  <c r="AT50" i="5"/>
  <c r="AI50" i="5"/>
  <c r="W50" i="5"/>
  <c r="Y50" i="5" s="1"/>
  <c r="L50" i="5"/>
  <c r="N50" i="5" s="1"/>
  <c r="AT49" i="5"/>
  <c r="AI49" i="5"/>
  <c r="W49" i="5"/>
  <c r="Y49" i="5" s="1"/>
  <c r="L49" i="5"/>
  <c r="N49" i="5" s="1"/>
  <c r="AT48" i="5"/>
  <c r="AI48" i="5"/>
  <c r="W48" i="5"/>
  <c r="Y48" i="5" s="1"/>
  <c r="L48" i="5"/>
  <c r="N48" i="5" s="1"/>
  <c r="AT47" i="5"/>
  <c r="AI47" i="5"/>
  <c r="W47" i="5"/>
  <c r="X47" i="5" s="1"/>
  <c r="L47" i="5"/>
  <c r="N47" i="5" s="1"/>
  <c r="AT46" i="5"/>
  <c r="AU46" i="5" s="1"/>
  <c r="AI46" i="5"/>
  <c r="W46" i="5"/>
  <c r="Y46" i="5" s="1"/>
  <c r="L46" i="5"/>
  <c r="N46" i="5" s="1"/>
  <c r="AT45" i="5"/>
  <c r="AI45" i="5"/>
  <c r="W45" i="5"/>
  <c r="Y45" i="5" s="1"/>
  <c r="L45" i="5"/>
  <c r="N45" i="5" s="1"/>
  <c r="AT44" i="5"/>
  <c r="AI44" i="5"/>
  <c r="W44" i="5"/>
  <c r="Y44" i="5" s="1"/>
  <c r="L44" i="5"/>
  <c r="M44" i="5" s="1"/>
  <c r="AT43" i="5"/>
  <c r="AI43" i="5"/>
  <c r="AJ43" i="5" s="1"/>
  <c r="W43" i="5"/>
  <c r="Y43" i="5" s="1"/>
  <c r="L43" i="5"/>
  <c r="M43" i="5" s="1"/>
  <c r="AT42" i="5"/>
  <c r="AI42" i="5"/>
  <c r="W42" i="5"/>
  <c r="Y42" i="5" s="1"/>
  <c r="L42" i="5"/>
  <c r="M42" i="5" s="1"/>
  <c r="AT41" i="5"/>
  <c r="AI41" i="5"/>
  <c r="W41" i="5"/>
  <c r="Y41" i="5" s="1"/>
  <c r="L41" i="5"/>
  <c r="N41" i="5" s="1"/>
  <c r="AT40" i="5"/>
  <c r="AI40" i="5"/>
  <c r="W40" i="5"/>
  <c r="Y40" i="5" s="1"/>
  <c r="L40" i="5"/>
  <c r="N40" i="5" s="1"/>
  <c r="AT39" i="5"/>
  <c r="AI39" i="5"/>
  <c r="W39" i="5"/>
  <c r="X39" i="5" s="1"/>
  <c r="L39" i="5"/>
  <c r="N39" i="5" s="1"/>
  <c r="AT38" i="5"/>
  <c r="AU38" i="5" s="1"/>
  <c r="AI38" i="5"/>
  <c r="W38" i="5"/>
  <c r="Y38" i="5" s="1"/>
  <c r="L38" i="5"/>
  <c r="N38" i="5" s="1"/>
  <c r="AT37" i="5"/>
  <c r="AI37" i="5"/>
  <c r="W37" i="5"/>
  <c r="Y37" i="5" s="1"/>
  <c r="L37" i="5"/>
  <c r="N37" i="5" s="1"/>
  <c r="AT36" i="5"/>
  <c r="AI36" i="5"/>
  <c r="W36" i="5"/>
  <c r="Y36" i="5" s="1"/>
  <c r="L36" i="5"/>
  <c r="M36" i="5" s="1"/>
  <c r="AT35" i="5"/>
  <c r="AI35" i="5"/>
  <c r="AJ35" i="5" s="1"/>
  <c r="W35" i="5"/>
  <c r="Y35" i="5" s="1"/>
  <c r="L35" i="5"/>
  <c r="N35" i="5" s="1"/>
  <c r="AT34" i="5"/>
  <c r="AI34" i="5"/>
  <c r="AJ34" i="5" s="1"/>
  <c r="W34" i="5"/>
  <c r="Y34" i="5" s="1"/>
  <c r="L34" i="5"/>
  <c r="N34" i="5" s="1"/>
  <c r="AT33" i="5"/>
  <c r="AI33" i="5"/>
  <c r="AJ33" i="5" s="1"/>
  <c r="W33" i="5"/>
  <c r="Y33" i="5" s="1"/>
  <c r="L33" i="5"/>
  <c r="N33" i="5" s="1"/>
  <c r="AT32" i="5"/>
  <c r="AU32" i="5" s="1"/>
  <c r="AI32" i="5"/>
  <c r="W32" i="5"/>
  <c r="Y32" i="5" s="1"/>
  <c r="L32" i="5"/>
  <c r="N32" i="5" s="1"/>
  <c r="AT31" i="5"/>
  <c r="AI31" i="5"/>
  <c r="W31" i="5"/>
  <c r="X31" i="5" s="1"/>
  <c r="L31" i="5"/>
  <c r="AT30" i="5"/>
  <c r="AU30" i="5" s="1"/>
  <c r="AI30" i="5"/>
  <c r="W30" i="5"/>
  <c r="X30" i="5" s="1"/>
  <c r="L30" i="5"/>
  <c r="N30" i="5" s="1"/>
  <c r="AT29" i="5"/>
  <c r="AI29" i="5"/>
  <c r="W29" i="5"/>
  <c r="Y29" i="5" s="1"/>
  <c r="L29" i="5"/>
  <c r="AT28" i="5"/>
  <c r="AI28" i="5"/>
  <c r="W28" i="5"/>
  <c r="Y28" i="5" s="1"/>
  <c r="L28" i="5"/>
  <c r="M28" i="5" s="1"/>
  <c r="AT27" i="5"/>
  <c r="AI27" i="5"/>
  <c r="AJ27" i="5" s="1"/>
  <c r="W27" i="5"/>
  <c r="Y27" i="5" s="1"/>
  <c r="L27" i="5"/>
  <c r="N27" i="5" s="1"/>
  <c r="AT26" i="5"/>
  <c r="AI26" i="5"/>
  <c r="W26" i="5"/>
  <c r="Y26" i="5" s="1"/>
  <c r="L26" i="5"/>
  <c r="N26" i="5" s="1"/>
  <c r="AV52" i="3"/>
  <c r="AW52" i="3" s="1"/>
  <c r="AK52" i="3"/>
  <c r="AL52" i="3" s="1"/>
  <c r="X52" i="3"/>
  <c r="Y52" i="3" s="1"/>
  <c r="M52" i="3"/>
  <c r="O52" i="3" s="1"/>
  <c r="AV51" i="3"/>
  <c r="AW51" i="3" s="1"/>
  <c r="AK51" i="3"/>
  <c r="X51" i="3"/>
  <c r="Y51" i="3" s="1"/>
  <c r="M51" i="3"/>
  <c r="O51" i="3" s="1"/>
  <c r="AV50" i="3"/>
  <c r="AW50" i="3" s="1"/>
  <c r="AK50" i="3"/>
  <c r="X50" i="3"/>
  <c r="Y50" i="3" s="1"/>
  <c r="M50" i="3"/>
  <c r="O50" i="3" s="1"/>
  <c r="AV49" i="3"/>
  <c r="AK49" i="3"/>
  <c r="X49" i="3"/>
  <c r="Z49" i="3" s="1"/>
  <c r="O49" i="3"/>
  <c r="M49" i="3"/>
  <c r="N49" i="3" s="1"/>
  <c r="AV48" i="3"/>
  <c r="AK48" i="3"/>
  <c r="X48" i="3"/>
  <c r="Y48" i="3" s="1"/>
  <c r="M48" i="3"/>
  <c r="O48" i="3" s="1"/>
  <c r="AV47" i="3"/>
  <c r="AW47" i="3" s="1"/>
  <c r="AK47" i="3"/>
  <c r="AL47" i="3" s="1"/>
  <c r="X47" i="3"/>
  <c r="Y47" i="3" s="1"/>
  <c r="M47" i="3"/>
  <c r="N47" i="3" s="1"/>
  <c r="AV46" i="3"/>
  <c r="AW46" i="3" s="1"/>
  <c r="AK46" i="3"/>
  <c r="Z46" i="3"/>
  <c r="X46" i="3"/>
  <c r="Y46" i="3" s="1"/>
  <c r="M46" i="3"/>
  <c r="O46" i="3" s="1"/>
  <c r="AV45" i="3"/>
  <c r="AW45" i="3" s="1"/>
  <c r="AK45" i="3"/>
  <c r="X45" i="3"/>
  <c r="Y45" i="3" s="1"/>
  <c r="O45" i="3"/>
  <c r="M45" i="3"/>
  <c r="N45" i="3" s="1"/>
  <c r="AV44" i="3"/>
  <c r="AK44" i="3"/>
  <c r="AL44" i="3" s="1"/>
  <c r="X44" i="3"/>
  <c r="Z44" i="3" s="1"/>
  <c r="M44" i="3"/>
  <c r="O44" i="3" s="1"/>
  <c r="AV43" i="3"/>
  <c r="AK43" i="3"/>
  <c r="X43" i="3"/>
  <c r="Y43" i="3" s="1"/>
  <c r="M43" i="3"/>
  <c r="O43" i="3" s="1"/>
  <c r="AV42" i="3"/>
  <c r="AK42" i="3"/>
  <c r="X42" i="3"/>
  <c r="Z42" i="3" s="1"/>
  <c r="M42" i="3"/>
  <c r="O42" i="3" s="1"/>
  <c r="AV41" i="3"/>
  <c r="AW41" i="3" s="1"/>
  <c r="AK41" i="3"/>
  <c r="AL41" i="3" s="1"/>
  <c r="X41" i="3"/>
  <c r="Z41" i="3" s="1"/>
  <c r="M41" i="3"/>
  <c r="O41" i="3" s="1"/>
  <c r="AV40" i="3"/>
  <c r="AK40" i="3"/>
  <c r="X40" i="3"/>
  <c r="Y40" i="3" s="1"/>
  <c r="M40" i="3"/>
  <c r="O40" i="3" s="1"/>
  <c r="AV39" i="3"/>
  <c r="AW39" i="3" s="1"/>
  <c r="AK39" i="3"/>
  <c r="AL39" i="3" s="1"/>
  <c r="X39" i="3"/>
  <c r="Y39" i="3" s="1"/>
  <c r="M39" i="3"/>
  <c r="N39" i="3" s="1"/>
  <c r="AW38" i="3"/>
  <c r="AV38" i="3"/>
  <c r="AK38" i="3"/>
  <c r="X38" i="3"/>
  <c r="Z38" i="3" s="1"/>
  <c r="M38" i="3"/>
  <c r="O38" i="3" s="1"/>
  <c r="AW37" i="3"/>
  <c r="AV37" i="3"/>
  <c r="AK37" i="3"/>
  <c r="X37" i="3"/>
  <c r="Z37" i="3" s="1"/>
  <c r="M37" i="3"/>
  <c r="N37" i="3" s="1"/>
  <c r="AV36" i="3"/>
  <c r="AW36" i="3" s="1"/>
  <c r="AK36" i="3"/>
  <c r="AL36" i="3" s="1"/>
  <c r="X36" i="3"/>
  <c r="Z36" i="3" s="1"/>
  <c r="M36" i="3"/>
  <c r="O36" i="3" s="1"/>
  <c r="AV35" i="3"/>
  <c r="AK35" i="3"/>
  <c r="X35" i="3"/>
  <c r="Y35" i="3" s="1"/>
  <c r="M35" i="3"/>
  <c r="N35" i="3" s="1"/>
  <c r="AV34" i="3"/>
  <c r="AW34" i="3" s="1"/>
  <c r="AK34" i="3"/>
  <c r="AL34" i="3" s="1"/>
  <c r="X34" i="3"/>
  <c r="Y34" i="3" s="1"/>
  <c r="M34" i="3"/>
  <c r="N34" i="3" s="1"/>
  <c r="AV33" i="3"/>
  <c r="AK33" i="3"/>
  <c r="X33" i="3"/>
  <c r="Z33" i="3" s="1"/>
  <c r="M33" i="3"/>
  <c r="O33" i="3" s="1"/>
  <c r="AV32" i="3"/>
  <c r="AK32" i="3"/>
  <c r="X32" i="3"/>
  <c r="Y32" i="3" s="1"/>
  <c r="M32" i="3"/>
  <c r="N32" i="3" s="1"/>
  <c r="AV31" i="3"/>
  <c r="AW31" i="3" s="1"/>
  <c r="AK31" i="3"/>
  <c r="AL31" i="3" s="1"/>
  <c r="X31" i="3"/>
  <c r="Z31" i="3" s="1"/>
  <c r="M31" i="3"/>
  <c r="N31" i="3" s="1"/>
  <c r="AV30" i="3"/>
  <c r="AK30" i="3"/>
  <c r="AL30" i="3" s="1"/>
  <c r="Y30" i="3"/>
  <c r="X30" i="3"/>
  <c r="Z30" i="3" s="1"/>
  <c r="M30" i="3"/>
  <c r="O30" i="3" s="1"/>
  <c r="AV29" i="3"/>
  <c r="AK29" i="3"/>
  <c r="X29" i="3"/>
  <c r="Z29" i="3" s="1"/>
  <c r="M29" i="3"/>
  <c r="N29" i="3" s="1"/>
  <c r="AV28" i="3"/>
  <c r="AW28" i="3" s="1"/>
  <c r="AK28" i="3"/>
  <c r="AL28" i="3" s="1"/>
  <c r="X28" i="3"/>
  <c r="Z28" i="3" s="1"/>
  <c r="M28" i="3"/>
  <c r="O28" i="3" s="1"/>
  <c r="AV27" i="3"/>
  <c r="AK27" i="3"/>
  <c r="X27" i="3"/>
  <c r="Z27" i="3" s="1"/>
  <c r="M27" i="3"/>
  <c r="O27" i="3" s="1"/>
  <c r="AV26" i="3"/>
  <c r="AK26" i="3"/>
  <c r="X26" i="3"/>
  <c r="M26" i="3"/>
  <c r="O26" i="3" s="1"/>
  <c r="AA36" i="3" l="1"/>
  <c r="BB45" i="9"/>
  <c r="AZ43" i="7"/>
  <c r="AZ40" i="7"/>
  <c r="AA28" i="3"/>
  <c r="BB52" i="9"/>
  <c r="AZ43" i="8"/>
  <c r="AZ52" i="8"/>
  <c r="AZ38" i="7"/>
  <c r="Z50" i="5"/>
  <c r="B56" i="10"/>
  <c r="AZ48" i="8"/>
  <c r="AY26" i="7"/>
  <c r="AZ26" i="7" s="1"/>
  <c r="AL42" i="3"/>
  <c r="N51" i="5"/>
  <c r="Z51" i="5" s="1"/>
  <c r="M51" i="5"/>
  <c r="B56" i="11"/>
  <c r="B57" i="11"/>
  <c r="BB48" i="9"/>
  <c r="BB50" i="9"/>
  <c r="BB47" i="9"/>
  <c r="BB42" i="9"/>
  <c r="AY34" i="8"/>
  <c r="AZ49" i="8"/>
  <c r="AZ30" i="8"/>
  <c r="AZ52" i="7"/>
  <c r="AZ51" i="7"/>
  <c r="AZ47" i="7"/>
  <c r="AZ50" i="7"/>
  <c r="Z40" i="5"/>
  <c r="AL43" i="3"/>
  <c r="AL27" i="3"/>
  <c r="AL26" i="3"/>
  <c r="Z52" i="3"/>
  <c r="AA52" i="3" s="1"/>
  <c r="Y37" i="3"/>
  <c r="Y38" i="3"/>
  <c r="Y29" i="3"/>
  <c r="Y36" i="3"/>
  <c r="AA49" i="3"/>
  <c r="N50" i="3"/>
  <c r="N44" i="3"/>
  <c r="N26" i="3"/>
  <c r="N51" i="3"/>
  <c r="N52" i="3"/>
  <c r="BB41" i="9"/>
  <c r="BB40" i="9"/>
  <c r="BB39" i="9"/>
  <c r="BB37" i="9"/>
  <c r="BB49" i="9"/>
  <c r="BB43" i="9"/>
  <c r="BB29" i="9"/>
  <c r="BB28" i="9"/>
  <c r="BB30" i="9"/>
  <c r="BB34" i="9"/>
  <c r="BB46" i="9"/>
  <c r="BB26" i="9"/>
  <c r="BB38" i="9"/>
  <c r="BB31" i="9"/>
  <c r="BB51" i="9"/>
  <c r="BB44" i="9"/>
  <c r="BB27" i="9"/>
  <c r="BB35" i="9"/>
  <c r="AY53" i="9"/>
  <c r="AM53" i="9"/>
  <c r="B56" i="9" s="1"/>
  <c r="Z53" i="9"/>
  <c r="BB33" i="9"/>
  <c r="BB36" i="9"/>
  <c r="N53" i="9"/>
  <c r="AY42" i="8"/>
  <c r="AZ42" i="8" s="1"/>
  <c r="AZ41" i="8"/>
  <c r="AZ35" i="8"/>
  <c r="AZ26" i="8"/>
  <c r="AZ44" i="8"/>
  <c r="AZ39" i="8"/>
  <c r="AZ28" i="8"/>
  <c r="AY47" i="8"/>
  <c r="AZ47" i="8" s="1"/>
  <c r="AY37" i="8"/>
  <c r="AZ37" i="8" s="1"/>
  <c r="AZ51" i="8"/>
  <c r="AZ40" i="8"/>
  <c r="AZ29" i="8"/>
  <c r="AZ34" i="8"/>
  <c r="AZ36" i="8"/>
  <c r="AL53" i="8"/>
  <c r="B56" i="8" s="1"/>
  <c r="AZ33" i="8"/>
  <c r="AZ32" i="8"/>
  <c r="AZ31" i="8"/>
  <c r="AZ45" i="8"/>
  <c r="AY50" i="8"/>
  <c r="AZ50" i="8" s="1"/>
  <c r="AW53" i="8"/>
  <c r="AZ27" i="8"/>
  <c r="AZ46" i="8"/>
  <c r="AZ38" i="8"/>
  <c r="N53" i="8"/>
  <c r="Y53" i="8"/>
  <c r="AZ46" i="7"/>
  <c r="AZ44" i="7"/>
  <c r="AZ28" i="7"/>
  <c r="AZ39" i="7"/>
  <c r="AZ37" i="7"/>
  <c r="AZ35" i="7"/>
  <c r="AZ45" i="7"/>
  <c r="AZ41" i="7"/>
  <c r="AZ31" i="7"/>
  <c r="AZ48" i="7"/>
  <c r="AZ32" i="7"/>
  <c r="AZ27" i="7"/>
  <c r="AZ36" i="7"/>
  <c r="AZ49" i="7"/>
  <c r="AZ29" i="7"/>
  <c r="AW53" i="7"/>
  <c r="AZ30" i="7"/>
  <c r="AZ33" i="7"/>
  <c r="AK53" i="7"/>
  <c r="AZ34" i="7"/>
  <c r="M53" i="7"/>
  <c r="B55" i="7" s="1"/>
  <c r="AZ42" i="7"/>
  <c r="AW50" i="5"/>
  <c r="AX50" i="5" s="1"/>
  <c r="AU28" i="5"/>
  <c r="AU44" i="5"/>
  <c r="M50" i="5"/>
  <c r="AW46" i="5"/>
  <c r="AW48" i="5"/>
  <c r="AW32" i="5"/>
  <c r="X38" i="5"/>
  <c r="AJ26" i="5"/>
  <c r="AU36" i="5"/>
  <c r="AW31" i="5"/>
  <c r="AW38" i="5"/>
  <c r="N42" i="5"/>
  <c r="Z42" i="5" s="1"/>
  <c r="Y47" i="5"/>
  <c r="Z47" i="5" s="1"/>
  <c r="AU29" i="5"/>
  <c r="AW47" i="5"/>
  <c r="AW49" i="5"/>
  <c r="AU52" i="5"/>
  <c r="AW34" i="5"/>
  <c r="AW26" i="5"/>
  <c r="AW33" i="5"/>
  <c r="X46" i="5"/>
  <c r="Z27" i="5"/>
  <c r="M35" i="5"/>
  <c r="M34" i="5"/>
  <c r="M27" i="5"/>
  <c r="M26" i="5"/>
  <c r="Z48" i="5"/>
  <c r="Y30" i="5"/>
  <c r="Z30" i="5" s="1"/>
  <c r="Z26" i="5"/>
  <c r="N28" i="5"/>
  <c r="Z28" i="5" s="1"/>
  <c r="M33" i="5"/>
  <c r="N36" i="5"/>
  <c r="Z36" i="5" s="1"/>
  <c r="N43" i="5"/>
  <c r="Z43" i="5" s="1"/>
  <c r="AW29" i="5"/>
  <c r="AW28" i="5"/>
  <c r="AW36" i="5"/>
  <c r="AW37" i="5"/>
  <c r="AW39" i="5"/>
  <c r="AW44" i="5"/>
  <c r="AW45" i="5"/>
  <c r="AW52" i="5"/>
  <c r="AW27" i="5"/>
  <c r="Y31" i="5"/>
  <c r="Z31" i="5" s="1"/>
  <c r="AW35" i="5"/>
  <c r="AJ37" i="5"/>
  <c r="X41" i="5"/>
  <c r="AJ45" i="5"/>
  <c r="X49" i="5"/>
  <c r="AU27" i="5"/>
  <c r="Z33" i="5"/>
  <c r="AU35" i="5"/>
  <c r="AU37" i="5"/>
  <c r="AJ41" i="5"/>
  <c r="AJ42" i="5"/>
  <c r="AW43" i="5"/>
  <c r="AU45" i="5"/>
  <c r="AJ49" i="5"/>
  <c r="AJ50" i="5"/>
  <c r="AW51" i="5"/>
  <c r="Z32" i="5"/>
  <c r="Z37" i="5"/>
  <c r="Z45" i="5"/>
  <c r="M29" i="5"/>
  <c r="Z38" i="5"/>
  <c r="Z46" i="5"/>
  <c r="N29" i="5"/>
  <c r="Z29" i="5" s="1"/>
  <c r="X29" i="5"/>
  <c r="M30" i="5"/>
  <c r="AW30" i="5"/>
  <c r="X33" i="5"/>
  <c r="X37" i="5"/>
  <c r="M38" i="5"/>
  <c r="AU40" i="5"/>
  <c r="N44" i="5"/>
  <c r="Z44" i="5" s="1"/>
  <c r="X45" i="5"/>
  <c r="M46" i="5"/>
  <c r="AU48" i="5"/>
  <c r="N52" i="5"/>
  <c r="Z52" i="5" s="1"/>
  <c r="AJ29" i="5"/>
  <c r="X28" i="5"/>
  <c r="AJ32" i="5"/>
  <c r="X36" i="5"/>
  <c r="Y39" i="5"/>
  <c r="Z39" i="5" s="1"/>
  <c r="Z49" i="5"/>
  <c r="AW40" i="5"/>
  <c r="AW41" i="5"/>
  <c r="AW42" i="5"/>
  <c r="Z34" i="5"/>
  <c r="Z35" i="5"/>
  <c r="Z41" i="5"/>
  <c r="AJ40" i="5"/>
  <c r="M41" i="5"/>
  <c r="AU43" i="5"/>
  <c r="X44" i="5"/>
  <c r="AJ48" i="5"/>
  <c r="M49" i="5"/>
  <c r="AU51" i="5"/>
  <c r="X52" i="5"/>
  <c r="AU26" i="5"/>
  <c r="X27" i="5"/>
  <c r="M32" i="5"/>
  <c r="AU34" i="5"/>
  <c r="X35" i="5"/>
  <c r="AJ39" i="5"/>
  <c r="M40" i="5"/>
  <c r="AU42" i="5"/>
  <c r="X43" i="5"/>
  <c r="AJ47" i="5"/>
  <c r="M48" i="5"/>
  <c r="AU50" i="5"/>
  <c r="X51" i="5"/>
  <c r="X26" i="5"/>
  <c r="AJ30" i="5"/>
  <c r="AU33" i="5"/>
  <c r="X34" i="5"/>
  <c r="AJ38" i="5"/>
  <c r="M39" i="5"/>
  <c r="AU41" i="5"/>
  <c r="X42" i="5"/>
  <c r="AJ46" i="5"/>
  <c r="M47" i="5"/>
  <c r="AU49" i="5"/>
  <c r="X50" i="5"/>
  <c r="AJ28" i="5"/>
  <c r="AU31" i="5"/>
  <c r="X32" i="5"/>
  <c r="AJ36" i="5"/>
  <c r="M37" i="5"/>
  <c r="AU39" i="5"/>
  <c r="X40" i="5"/>
  <c r="AJ44" i="5"/>
  <c r="M45" i="5"/>
  <c r="AU47" i="5"/>
  <c r="X48" i="5"/>
  <c r="AJ52" i="5"/>
  <c r="AY49" i="3"/>
  <c r="AY48" i="3"/>
  <c r="AY46" i="3"/>
  <c r="AY29" i="3"/>
  <c r="AW27" i="3"/>
  <c r="AY37" i="3"/>
  <c r="AY38" i="3"/>
  <c r="AY51" i="3"/>
  <c r="AW30" i="3"/>
  <c r="AW44" i="3"/>
  <c r="AW29" i="3"/>
  <c r="AW35" i="3"/>
  <c r="AW43" i="3"/>
  <c r="AY45" i="3"/>
  <c r="AL32" i="3"/>
  <c r="AL33" i="3"/>
  <c r="AL40" i="3"/>
  <c r="AY44" i="3"/>
  <c r="AL35" i="3"/>
  <c r="AY36" i="3"/>
  <c r="AZ36" i="3" s="1"/>
  <c r="AL48" i="3"/>
  <c r="AL49" i="3"/>
  <c r="AL50" i="3"/>
  <c r="AL51" i="3"/>
  <c r="Y31" i="3"/>
  <c r="Z47" i="3"/>
  <c r="Y28" i="3"/>
  <c r="AA46" i="3"/>
  <c r="Z45" i="3"/>
  <c r="AA45" i="3" s="1"/>
  <c r="AA42" i="3"/>
  <c r="Z39" i="3"/>
  <c r="AA38" i="3"/>
  <c r="Z32" i="3"/>
  <c r="Z40" i="3"/>
  <c r="Y44" i="3"/>
  <c r="Z48" i="3"/>
  <c r="AA48" i="3" s="1"/>
  <c r="AA33" i="3"/>
  <c r="AA41" i="3"/>
  <c r="AA30" i="3"/>
  <c r="AA40" i="3"/>
  <c r="N27" i="3"/>
  <c r="N42" i="3"/>
  <c r="N43" i="3"/>
  <c r="N28" i="3"/>
  <c r="N33" i="3"/>
  <c r="O34" i="3"/>
  <c r="O35" i="3"/>
  <c r="N41" i="3"/>
  <c r="O29" i="3"/>
  <c r="AA29" i="3" s="1"/>
  <c r="N36" i="3"/>
  <c r="O37" i="3"/>
  <c r="AA37" i="3" s="1"/>
  <c r="AZ37" i="3" s="1"/>
  <c r="AA27" i="3"/>
  <c r="AA26" i="3"/>
  <c r="AA44" i="3"/>
  <c r="AY26" i="3"/>
  <c r="AY27" i="3"/>
  <c r="AY32" i="3"/>
  <c r="AY33" i="3"/>
  <c r="AY35" i="3"/>
  <c r="AY40" i="3"/>
  <c r="AY42" i="3"/>
  <c r="AY43" i="3"/>
  <c r="Y27" i="3"/>
  <c r="AW42" i="3"/>
  <c r="O32" i="3"/>
  <c r="AA32" i="3" s="1"/>
  <c r="AW33" i="3"/>
  <c r="AL38" i="3"/>
  <c r="Y42" i="3"/>
  <c r="Z43" i="3"/>
  <c r="AA43" i="3" s="1"/>
  <c r="AL46" i="3"/>
  <c r="AW49" i="3"/>
  <c r="Z51" i="3"/>
  <c r="AA51" i="3" s="1"/>
  <c r="AL29" i="3"/>
  <c r="N30" i="3"/>
  <c r="AY30" i="3"/>
  <c r="O31" i="3"/>
  <c r="AA31" i="3" s="1"/>
  <c r="AW32" i="3"/>
  <c r="Y33" i="3"/>
  <c r="Z34" i="3"/>
  <c r="AL37" i="3"/>
  <c r="N38" i="3"/>
  <c r="O39" i="3"/>
  <c r="AW40" i="3"/>
  <c r="Y41" i="3"/>
  <c r="AL45" i="3"/>
  <c r="N46" i="3"/>
  <c r="O47" i="3"/>
  <c r="AW48" i="3"/>
  <c r="Y49" i="3"/>
  <c r="Z50" i="3"/>
  <c r="AA50" i="3" s="1"/>
  <c r="N40" i="3"/>
  <c r="N48" i="3"/>
  <c r="AY50" i="3"/>
  <c r="AV51" i="2"/>
  <c r="AX51" i="2" s="1"/>
  <c r="AK51" i="2"/>
  <c r="X51" i="2"/>
  <c r="Z51" i="2" s="1"/>
  <c r="M51" i="2"/>
  <c r="O51" i="2" s="1"/>
  <c r="AV50" i="2"/>
  <c r="AX50" i="2" s="1"/>
  <c r="AK50" i="2"/>
  <c r="X50" i="2"/>
  <c r="Z50" i="2" s="1"/>
  <c r="M50" i="2"/>
  <c r="O50" i="2" s="1"/>
  <c r="AV54" i="2"/>
  <c r="AX54" i="2" s="1"/>
  <c r="AK54" i="2"/>
  <c r="X54" i="2"/>
  <c r="Z54" i="2" s="1"/>
  <c r="M54" i="2"/>
  <c r="AV49" i="2"/>
  <c r="AX49" i="2" s="1"/>
  <c r="AK49" i="2"/>
  <c r="X49" i="2"/>
  <c r="Z49" i="2" s="1"/>
  <c r="M49" i="2"/>
  <c r="O49" i="2" s="1"/>
  <c r="AV48" i="2"/>
  <c r="AX48" i="2" s="1"/>
  <c r="AK48" i="2"/>
  <c r="X48" i="2"/>
  <c r="Y48" i="2" s="1"/>
  <c r="M48" i="2"/>
  <c r="O48" i="2" s="1"/>
  <c r="AV47" i="2"/>
  <c r="AX47" i="2" s="1"/>
  <c r="AK47" i="2"/>
  <c r="X47" i="2"/>
  <c r="Z47" i="2" s="1"/>
  <c r="M47" i="2"/>
  <c r="O47" i="2" s="1"/>
  <c r="AV46" i="2"/>
  <c r="AW46" i="2" s="1"/>
  <c r="AK46" i="2"/>
  <c r="X46" i="2"/>
  <c r="Z46" i="2" s="1"/>
  <c r="M46" i="2"/>
  <c r="O46" i="2" s="1"/>
  <c r="AV45" i="2"/>
  <c r="AX45" i="2" s="1"/>
  <c r="AK45" i="2"/>
  <c r="X45" i="2"/>
  <c r="Y45" i="2" s="1"/>
  <c r="M45" i="2"/>
  <c r="N45" i="2" s="1"/>
  <c r="AV44" i="2"/>
  <c r="AW44" i="2" s="1"/>
  <c r="AK44" i="2"/>
  <c r="X44" i="2"/>
  <c r="Z44" i="2" s="1"/>
  <c r="M44" i="2"/>
  <c r="O44" i="2" s="1"/>
  <c r="AV43" i="2"/>
  <c r="AX43" i="2" s="1"/>
  <c r="AK43" i="2"/>
  <c r="AL43" i="2" s="1"/>
  <c r="X43" i="2"/>
  <c r="Z43" i="2" s="1"/>
  <c r="M43" i="2"/>
  <c r="O43" i="2" s="1"/>
  <c r="AV42" i="2"/>
  <c r="AX42" i="2" s="1"/>
  <c r="AK42" i="2"/>
  <c r="X42" i="2"/>
  <c r="Z42" i="2" s="1"/>
  <c r="M42" i="2"/>
  <c r="O42" i="2" s="1"/>
  <c r="AV41" i="2"/>
  <c r="AX41" i="2" s="1"/>
  <c r="AK41" i="2"/>
  <c r="X41" i="2"/>
  <c r="Z41" i="2" s="1"/>
  <c r="M41" i="2"/>
  <c r="O41" i="2" s="1"/>
  <c r="AV40" i="2"/>
  <c r="AX40" i="2" s="1"/>
  <c r="AK40" i="2"/>
  <c r="X40" i="2"/>
  <c r="Y40" i="2" s="1"/>
  <c r="M40" i="2"/>
  <c r="N40" i="2" s="1"/>
  <c r="AV39" i="2"/>
  <c r="AX39" i="2" s="1"/>
  <c r="AK39" i="2"/>
  <c r="AL39" i="2" s="1"/>
  <c r="X39" i="2"/>
  <c r="Y39" i="2" s="1"/>
  <c r="M39" i="2"/>
  <c r="O39" i="2" s="1"/>
  <c r="AV38" i="2"/>
  <c r="AX38" i="2" s="1"/>
  <c r="AK38" i="2"/>
  <c r="AL38" i="2" s="1"/>
  <c r="X38" i="2"/>
  <c r="Z38" i="2" s="1"/>
  <c r="M38" i="2"/>
  <c r="O38" i="2" s="1"/>
  <c r="AV37" i="2"/>
  <c r="AX37" i="2" s="1"/>
  <c r="AK37" i="2"/>
  <c r="X37" i="2"/>
  <c r="Y37" i="2" s="1"/>
  <c r="M37" i="2"/>
  <c r="O37" i="2" s="1"/>
  <c r="AV36" i="2"/>
  <c r="AW36" i="2" s="1"/>
  <c r="AK36" i="2"/>
  <c r="X36" i="2"/>
  <c r="Z36" i="2" s="1"/>
  <c r="M36" i="2"/>
  <c r="N36" i="2" s="1"/>
  <c r="AV35" i="2"/>
  <c r="AW35" i="2" s="1"/>
  <c r="AK35" i="2"/>
  <c r="AL35" i="2" s="1"/>
  <c r="X35" i="2"/>
  <c r="Y35" i="2" s="1"/>
  <c r="M35" i="2"/>
  <c r="O35" i="2" s="1"/>
  <c r="AV34" i="2"/>
  <c r="AW34" i="2" s="1"/>
  <c r="AK34" i="2"/>
  <c r="X34" i="2"/>
  <c r="Y34" i="2" s="1"/>
  <c r="M34" i="2"/>
  <c r="N34" i="2" s="1"/>
  <c r="AV33" i="2"/>
  <c r="AW33" i="2" s="1"/>
  <c r="AK33" i="2"/>
  <c r="X33" i="2"/>
  <c r="Y33" i="2" s="1"/>
  <c r="M33" i="2"/>
  <c r="N33" i="2" s="1"/>
  <c r="AV32" i="2"/>
  <c r="AX32" i="2" s="1"/>
  <c r="AK32" i="2"/>
  <c r="X32" i="2"/>
  <c r="Z32" i="2" s="1"/>
  <c r="M32" i="2"/>
  <c r="N32" i="2" s="1"/>
  <c r="AV31" i="2"/>
  <c r="AX31" i="2" s="1"/>
  <c r="AK31" i="2"/>
  <c r="AL31" i="2" s="1"/>
  <c r="X31" i="2"/>
  <c r="Y31" i="2" s="1"/>
  <c r="M31" i="2"/>
  <c r="O31" i="2" s="1"/>
  <c r="AV30" i="2"/>
  <c r="AW30" i="2" s="1"/>
  <c r="AK30" i="2"/>
  <c r="AL30" i="2" s="1"/>
  <c r="X30" i="2"/>
  <c r="Z30" i="2" s="1"/>
  <c r="M30" i="2"/>
  <c r="O30" i="2" s="1"/>
  <c r="AV29" i="2"/>
  <c r="AX29" i="2" s="1"/>
  <c r="AK29" i="2"/>
  <c r="X29" i="2"/>
  <c r="Z29" i="2" s="1"/>
  <c r="M29" i="2"/>
  <c r="N29" i="2" s="1"/>
  <c r="AV28" i="2"/>
  <c r="AW28" i="2" s="1"/>
  <c r="AK28" i="2"/>
  <c r="X28" i="2"/>
  <c r="Z28" i="2" s="1"/>
  <c r="M28" i="2"/>
  <c r="N28" i="2" s="1"/>
  <c r="AV27" i="2"/>
  <c r="AW27" i="2" s="1"/>
  <c r="AK27" i="2"/>
  <c r="X27" i="2"/>
  <c r="M27" i="2"/>
  <c r="AV26" i="2"/>
  <c r="AW26" i="2" s="1"/>
  <c r="AK26" i="2"/>
  <c r="X26" i="2"/>
  <c r="Z26" i="2" s="1"/>
  <c r="M26" i="2"/>
  <c r="O26" i="2" s="1"/>
  <c r="AY50" i="2" l="1"/>
  <c r="AL54" i="2"/>
  <c r="N54" i="2"/>
  <c r="O54" i="2"/>
  <c r="AA54" i="2" s="1"/>
  <c r="B55" i="9"/>
  <c r="AX31" i="5"/>
  <c r="AX40" i="5"/>
  <c r="AX34" i="5"/>
  <c r="AX38" i="5"/>
  <c r="AY52" i="3"/>
  <c r="AZ52" i="3" s="1"/>
  <c r="AY31" i="3"/>
  <c r="AZ31" i="3" s="1"/>
  <c r="AY41" i="3"/>
  <c r="AZ41" i="3" s="1"/>
  <c r="AX51" i="5"/>
  <c r="B55" i="8"/>
  <c r="B56" i="7"/>
  <c r="AZ30" i="3"/>
  <c r="AZ40" i="3"/>
  <c r="AA35" i="3"/>
  <c r="AZ35" i="3" s="1"/>
  <c r="AX47" i="5"/>
  <c r="AX37" i="5"/>
  <c r="AX29" i="5"/>
  <c r="AX39" i="5"/>
  <c r="AX27" i="5"/>
  <c r="AZ46" i="3"/>
  <c r="AZ51" i="3"/>
  <c r="AZ29" i="3"/>
  <c r="AY34" i="3"/>
  <c r="AZ49" i="3"/>
  <c r="AY28" i="3"/>
  <c r="AZ28" i="3" s="1"/>
  <c r="AZ42" i="3"/>
  <c r="AZ38" i="3"/>
  <c r="Z27" i="2"/>
  <c r="Y27" i="2"/>
  <c r="AX49" i="5"/>
  <c r="AX48" i="5"/>
  <c r="AX52" i="5"/>
  <c r="AX45" i="5"/>
  <c r="AX42" i="5"/>
  <c r="AX46" i="5"/>
  <c r="AX33" i="5"/>
  <c r="AX28" i="5"/>
  <c r="AX26" i="5"/>
  <c r="AX35" i="5"/>
  <c r="AX36" i="5"/>
  <c r="AX30" i="5"/>
  <c r="AX32" i="5"/>
  <c r="AX43" i="5"/>
  <c r="M53" i="5"/>
  <c r="B56" i="5" s="1"/>
  <c r="AJ53" i="5"/>
  <c r="AX44" i="5"/>
  <c r="AU53" i="5"/>
  <c r="X53" i="5"/>
  <c r="AX41" i="5"/>
  <c r="AZ48" i="3"/>
  <c r="AY47" i="3"/>
  <c r="AY39" i="3"/>
  <c r="AZ45" i="3"/>
  <c r="AZ26" i="3"/>
  <c r="AL53" i="3"/>
  <c r="B56" i="3" s="1"/>
  <c r="AZ43" i="3"/>
  <c r="AZ50" i="3"/>
  <c r="AZ44" i="3"/>
  <c r="AZ33" i="3"/>
  <c r="AA47" i="3"/>
  <c r="Y53" i="3"/>
  <c r="AA39" i="3"/>
  <c r="AZ27" i="3"/>
  <c r="N53" i="3"/>
  <c r="AA34" i="3"/>
  <c r="AW53" i="3"/>
  <c r="AZ32" i="3"/>
  <c r="AL47" i="2"/>
  <c r="Y42" i="2"/>
  <c r="Z37" i="2"/>
  <c r="AA37" i="2" s="1"/>
  <c r="AY29" i="2"/>
  <c r="AA51" i="2"/>
  <c r="AW40" i="2"/>
  <c r="AA47" i="2"/>
  <c r="AY31" i="2"/>
  <c r="AY39" i="2"/>
  <c r="AX44" i="2"/>
  <c r="AY44" i="2" s="1"/>
  <c r="AL46" i="2"/>
  <c r="AX34" i="2"/>
  <c r="AY34" i="2" s="1"/>
  <c r="AY27" i="2"/>
  <c r="AY40" i="2"/>
  <c r="N42" i="2"/>
  <c r="AY45" i="2"/>
  <c r="Y43" i="2"/>
  <c r="AA50" i="2"/>
  <c r="Y36" i="2"/>
  <c r="AX28" i="2"/>
  <c r="AY28" i="2" s="1"/>
  <c r="AA38" i="2"/>
  <c r="Y41" i="2"/>
  <c r="AX33" i="2"/>
  <c r="AY33" i="2" s="1"/>
  <c r="AW43" i="2"/>
  <c r="Y49" i="2"/>
  <c r="AW41" i="2"/>
  <c r="AW42" i="2"/>
  <c r="Y51" i="2"/>
  <c r="Y29" i="2"/>
  <c r="Y28" i="2"/>
  <c r="AY32" i="2"/>
  <c r="AX35" i="2"/>
  <c r="N47" i="2"/>
  <c r="AL49" i="2"/>
  <c r="AL48" i="2"/>
  <c r="AL51" i="2"/>
  <c r="AX26" i="2"/>
  <c r="AY26" i="2" s="1"/>
  <c r="Y26" i="2"/>
  <c r="Y44" i="2"/>
  <c r="AY49" i="2"/>
  <c r="AL50" i="2"/>
  <c r="AY48" i="2"/>
  <c r="AY51" i="2"/>
  <c r="AZ51" i="2" s="1"/>
  <c r="N51" i="2"/>
  <c r="AW51" i="2"/>
  <c r="N50" i="2"/>
  <c r="AW50" i="2"/>
  <c r="Y50" i="2"/>
  <c r="AY54" i="2"/>
  <c r="AW54" i="2"/>
  <c r="Y54" i="2"/>
  <c r="AA42" i="2"/>
  <c r="Z35" i="2"/>
  <c r="AA35" i="2" s="1"/>
  <c r="Z34" i="2"/>
  <c r="AY41" i="2"/>
  <c r="AY38" i="2"/>
  <c r="AL33" i="2"/>
  <c r="AL37" i="2"/>
  <c r="AA43" i="2"/>
  <c r="AA44" i="2"/>
  <c r="AL40" i="2"/>
  <c r="AL41" i="2"/>
  <c r="Z45" i="2"/>
  <c r="AW48" i="2"/>
  <c r="AW49" i="2"/>
  <c r="AL32" i="2"/>
  <c r="AA30" i="2"/>
  <c r="AX36" i="2"/>
  <c r="AY36" i="2" s="1"/>
  <c r="AL45" i="2"/>
  <c r="N48" i="2"/>
  <c r="AY42" i="2"/>
  <c r="AA41" i="2"/>
  <c r="AA46" i="2"/>
  <c r="AA27" i="2"/>
  <c r="O40" i="2"/>
  <c r="N41" i="2"/>
  <c r="N46" i="2"/>
  <c r="N49" i="2"/>
  <c r="AA49" i="2"/>
  <c r="O33" i="2"/>
  <c r="O32" i="2"/>
  <c r="AA32" i="2" s="1"/>
  <c r="N39" i="2"/>
  <c r="N31" i="2"/>
  <c r="N26" i="2"/>
  <c r="O34" i="2"/>
  <c r="N38" i="2"/>
  <c r="AA26" i="2"/>
  <c r="AY47" i="2"/>
  <c r="AZ47" i="2" s="1"/>
  <c r="AY37" i="2"/>
  <c r="AW32" i="2"/>
  <c r="Z33" i="2"/>
  <c r="AW39" i="2"/>
  <c r="AL44" i="2"/>
  <c r="AW47" i="2"/>
  <c r="AW38" i="2"/>
  <c r="Z40" i="2"/>
  <c r="N44" i="2"/>
  <c r="Y47" i="2"/>
  <c r="Z48" i="2"/>
  <c r="AA48" i="2" s="1"/>
  <c r="AL26" i="2"/>
  <c r="O28" i="2"/>
  <c r="AA28" i="2" s="1"/>
  <c r="AW29" i="2"/>
  <c r="Y30" i="2"/>
  <c r="AX30" i="2"/>
  <c r="Z31" i="2"/>
  <c r="AA31" i="2" s="1"/>
  <c r="AL34" i="2"/>
  <c r="N35" i="2"/>
  <c r="O36" i="2"/>
  <c r="AA36" i="2" s="1"/>
  <c r="AW37" i="2"/>
  <c r="Y38" i="2"/>
  <c r="Z39" i="2"/>
  <c r="AA39" i="2" s="1"/>
  <c r="AL42" i="2"/>
  <c r="N43" i="2"/>
  <c r="AY43" i="2"/>
  <c r="AW45" i="2"/>
  <c r="Y46" i="2"/>
  <c r="AX46" i="2"/>
  <c r="AY46" i="2" s="1"/>
  <c r="N30" i="2"/>
  <c r="AL28" i="2"/>
  <c r="Y32" i="2"/>
  <c r="AL36" i="2"/>
  <c r="O29" i="2"/>
  <c r="AA29" i="2" s="1"/>
  <c r="O45" i="2"/>
  <c r="AL29" i="2"/>
  <c r="AW31" i="2"/>
  <c r="N37" i="2"/>
  <c r="AW28" i="1"/>
  <c r="AW36" i="1"/>
  <c r="AW43" i="1"/>
  <c r="AW44" i="1"/>
  <c r="AV50" i="1"/>
  <c r="AJ50" i="1"/>
  <c r="AV49" i="1"/>
  <c r="AJ49" i="1"/>
  <c r="AV48" i="1"/>
  <c r="AJ48" i="1"/>
  <c r="AV47" i="1"/>
  <c r="AW47" i="1" s="1"/>
  <c r="AJ47" i="1"/>
  <c r="AV46" i="1"/>
  <c r="AW46" i="1" s="1"/>
  <c r="AJ46" i="1"/>
  <c r="AV45" i="1"/>
  <c r="AJ45" i="1"/>
  <c r="AV44" i="1"/>
  <c r="AJ44" i="1"/>
  <c r="AK44" i="1" s="1"/>
  <c r="AV43" i="1"/>
  <c r="AJ43" i="1"/>
  <c r="AK43" i="1" s="1"/>
  <c r="AV42" i="1"/>
  <c r="AJ42" i="1"/>
  <c r="AV41" i="1"/>
  <c r="AJ41" i="1"/>
  <c r="AV40" i="1"/>
  <c r="AJ40" i="1"/>
  <c r="AV39" i="1"/>
  <c r="AW39" i="1" s="1"/>
  <c r="AJ39" i="1"/>
  <c r="AK39" i="1" s="1"/>
  <c r="AV38" i="1"/>
  <c r="AJ38" i="1"/>
  <c r="AV37" i="1"/>
  <c r="AW37" i="1" s="1"/>
  <c r="AJ37" i="1"/>
  <c r="AV36" i="1"/>
  <c r="AJ36" i="1"/>
  <c r="AK36" i="1" s="1"/>
  <c r="AV35" i="1"/>
  <c r="AJ35" i="1"/>
  <c r="AK35" i="1" s="1"/>
  <c r="AV34" i="1"/>
  <c r="AW34" i="1" s="1"/>
  <c r="AJ34" i="1"/>
  <c r="AK34" i="1" s="1"/>
  <c r="AV33" i="1"/>
  <c r="AJ33" i="1"/>
  <c r="AK33" i="1" s="1"/>
  <c r="AV32" i="1"/>
  <c r="AJ32" i="1"/>
  <c r="AV31" i="1"/>
  <c r="AJ31" i="1"/>
  <c r="AV30" i="1"/>
  <c r="AJ30" i="1"/>
  <c r="AV29" i="1"/>
  <c r="AJ29" i="1"/>
  <c r="AV28" i="1"/>
  <c r="AJ28" i="1"/>
  <c r="AV27" i="1"/>
  <c r="AJ27" i="1"/>
  <c r="AV26" i="1"/>
  <c r="AW26" i="1" s="1"/>
  <c r="AJ26" i="1"/>
  <c r="Z32" i="1"/>
  <c r="N27" i="1"/>
  <c r="Y27" i="1"/>
  <c r="X27" i="1"/>
  <c r="Z27" i="1" s="1"/>
  <c r="X28" i="1"/>
  <c r="Y28" i="1" s="1"/>
  <c r="X29" i="1"/>
  <c r="Z29" i="1" s="1"/>
  <c r="X30" i="1"/>
  <c r="Z30" i="1" s="1"/>
  <c r="X31" i="1"/>
  <c r="Z31" i="1" s="1"/>
  <c r="X32" i="1"/>
  <c r="Y32" i="1" s="1"/>
  <c r="X33" i="1"/>
  <c r="Z33" i="1" s="1"/>
  <c r="X34" i="1"/>
  <c r="Z34" i="1" s="1"/>
  <c r="X35" i="1"/>
  <c r="Z35" i="1" s="1"/>
  <c r="X36" i="1"/>
  <c r="Y36" i="1" s="1"/>
  <c r="X37" i="1"/>
  <c r="Z37" i="1" s="1"/>
  <c r="X38" i="1"/>
  <c r="Z38" i="1" s="1"/>
  <c r="X39" i="1"/>
  <c r="Z39" i="1" s="1"/>
  <c r="X40" i="1"/>
  <c r="Y40" i="1" s="1"/>
  <c r="X41" i="1"/>
  <c r="Z41" i="1" s="1"/>
  <c r="X42" i="1"/>
  <c r="Z42" i="1" s="1"/>
  <c r="X43" i="1"/>
  <c r="Z43" i="1" s="1"/>
  <c r="X44" i="1"/>
  <c r="Y44" i="1" s="1"/>
  <c r="X45" i="1"/>
  <c r="Z45" i="1" s="1"/>
  <c r="X46" i="1"/>
  <c r="Z46" i="1" s="1"/>
  <c r="X47" i="1"/>
  <c r="Z47" i="1" s="1"/>
  <c r="X48" i="1"/>
  <c r="Y48" i="1" s="1"/>
  <c r="X49" i="1"/>
  <c r="Z49" i="1" s="1"/>
  <c r="X50" i="1"/>
  <c r="Z50" i="1" s="1"/>
  <c r="X26" i="1"/>
  <c r="L27" i="1"/>
  <c r="M27" i="1" s="1"/>
  <c r="L28" i="1"/>
  <c r="M28" i="1" s="1"/>
  <c r="L29" i="1"/>
  <c r="N29" i="1" s="1"/>
  <c r="L30" i="1"/>
  <c r="N30" i="1" s="1"/>
  <c r="L31" i="1"/>
  <c r="N31" i="1" s="1"/>
  <c r="L32" i="1"/>
  <c r="M32" i="1" s="1"/>
  <c r="L33" i="1"/>
  <c r="M33" i="1" s="1"/>
  <c r="L34" i="1"/>
  <c r="N34" i="1" s="1"/>
  <c r="L35" i="1"/>
  <c r="M35" i="1" s="1"/>
  <c r="L36" i="1"/>
  <c r="M36" i="1" s="1"/>
  <c r="L37" i="1"/>
  <c r="N37" i="1" s="1"/>
  <c r="AA37" i="1" s="1"/>
  <c r="L38" i="1"/>
  <c r="N38" i="1" s="1"/>
  <c r="AA38" i="1" s="1"/>
  <c r="L39" i="1"/>
  <c r="M39" i="1" s="1"/>
  <c r="L40" i="1"/>
  <c r="N40" i="1" s="1"/>
  <c r="L41" i="1"/>
  <c r="N41" i="1" s="1"/>
  <c r="AA41" i="1" s="1"/>
  <c r="L42" i="1"/>
  <c r="M42" i="1" s="1"/>
  <c r="L43" i="1"/>
  <c r="M43" i="1" s="1"/>
  <c r="L44" i="1"/>
  <c r="M44" i="1" s="1"/>
  <c r="L45" i="1"/>
  <c r="N45" i="1" s="1"/>
  <c r="AA45" i="1" s="1"/>
  <c r="L46" i="1"/>
  <c r="N46" i="1" s="1"/>
  <c r="L47" i="1"/>
  <c r="M47" i="1" s="1"/>
  <c r="L48" i="1"/>
  <c r="M48" i="1" s="1"/>
  <c r="L49" i="1"/>
  <c r="N49" i="1" s="1"/>
  <c r="L50" i="1"/>
  <c r="N50" i="1" s="1"/>
  <c r="L26" i="1"/>
  <c r="N26" i="1" s="1"/>
  <c r="AZ50" i="2" l="1"/>
  <c r="AZ34" i="3"/>
  <c r="B55" i="3"/>
  <c r="AZ29" i="2"/>
  <c r="AA29" i="1"/>
  <c r="AA46" i="1"/>
  <c r="AA30" i="1"/>
  <c r="AY30" i="2"/>
  <c r="AZ30" i="2" s="1"/>
  <c r="B57" i="5"/>
  <c r="AK26" i="1"/>
  <c r="AK50" i="1"/>
  <c r="AK27" i="1"/>
  <c r="N35" i="1"/>
  <c r="AA35" i="1" s="1"/>
  <c r="AA31" i="1"/>
  <c r="AZ47" i="3"/>
  <c r="AZ37" i="2"/>
  <c r="AW35" i="1"/>
  <c r="AW27" i="1"/>
  <c r="AW50" i="1"/>
  <c r="AW42" i="1"/>
  <c r="AW49" i="1"/>
  <c r="AW41" i="1"/>
  <c r="AW33" i="1"/>
  <c r="AY46" i="1"/>
  <c r="AZ46" i="1" s="1"/>
  <c r="AW48" i="1"/>
  <c r="AW40" i="1"/>
  <c r="AW32" i="1"/>
  <c r="AW31" i="1"/>
  <c r="AW38" i="1"/>
  <c r="AW30" i="1"/>
  <c r="AW51" i="1" s="1"/>
  <c r="AY37" i="1"/>
  <c r="AZ37" i="1" s="1"/>
  <c r="AW45" i="1"/>
  <c r="AW29" i="1"/>
  <c r="AY34" i="1"/>
  <c r="AK42" i="1"/>
  <c r="AK49" i="1"/>
  <c r="AK41" i="1"/>
  <c r="AK48" i="1"/>
  <c r="AK40" i="1"/>
  <c r="AK32" i="1"/>
  <c r="AK47" i="1"/>
  <c r="AK31" i="1"/>
  <c r="AK46" i="1"/>
  <c r="AK38" i="1"/>
  <c r="AK30" i="1"/>
  <c r="AK45" i="1"/>
  <c r="AK37" i="1"/>
  <c r="AK29" i="1"/>
  <c r="AY31" i="1"/>
  <c r="AK28" i="1"/>
  <c r="Y26" i="1"/>
  <c r="Y47" i="1"/>
  <c r="Y43" i="1"/>
  <c r="Z48" i="1"/>
  <c r="Y39" i="1"/>
  <c r="Z44" i="1"/>
  <c r="Y35" i="1"/>
  <c r="Z40" i="1"/>
  <c r="AA40" i="1" s="1"/>
  <c r="Y31" i="1"/>
  <c r="Z36" i="1"/>
  <c r="M26" i="1"/>
  <c r="N47" i="1"/>
  <c r="AA47" i="1" s="1"/>
  <c r="N43" i="1"/>
  <c r="AA43" i="1" s="1"/>
  <c r="N39" i="1"/>
  <c r="AA39" i="1" s="1"/>
  <c r="AZ39" i="3"/>
  <c r="AZ49" i="2"/>
  <c r="AZ48" i="2"/>
  <c r="AY35" i="2"/>
  <c r="AZ35" i="2" s="1"/>
  <c r="AZ39" i="2"/>
  <c r="AZ44" i="2"/>
  <c r="AZ31" i="2"/>
  <c r="AZ38" i="2"/>
  <c r="AA34" i="2"/>
  <c r="AZ34" i="2" s="1"/>
  <c r="AA45" i="2"/>
  <c r="AZ45" i="2" s="1"/>
  <c r="AZ28" i="2"/>
  <c r="AZ26" i="2"/>
  <c r="AZ43" i="2"/>
  <c r="AZ27" i="2"/>
  <c r="AZ32" i="2"/>
  <c r="AA33" i="2"/>
  <c r="AZ33" i="2" s="1"/>
  <c r="AA40" i="2"/>
  <c r="AZ40" i="2" s="1"/>
  <c r="AZ42" i="2"/>
  <c r="AZ46" i="2"/>
  <c r="AZ54" i="2"/>
  <c r="AZ36" i="2"/>
  <c r="AZ41" i="2"/>
  <c r="Y55" i="2"/>
  <c r="AW55" i="2"/>
  <c r="N55" i="2"/>
  <c r="AL55" i="2"/>
  <c r="AY29" i="1"/>
  <c r="AZ29" i="1" s="1"/>
  <c r="AY45" i="1"/>
  <c r="AZ45" i="1" s="1"/>
  <c r="AY42" i="1"/>
  <c r="Z28" i="1"/>
  <c r="AA26" i="1"/>
  <c r="AA49" i="1"/>
  <c r="AA50" i="1"/>
  <c r="AA34" i="1"/>
  <c r="M34" i="1"/>
  <c r="Y46" i="1"/>
  <c r="Y38" i="1"/>
  <c r="Y30" i="1"/>
  <c r="Y45" i="1"/>
  <c r="Y37" i="1"/>
  <c r="Y29" i="1"/>
  <c r="AY26" i="1"/>
  <c r="AY41" i="1"/>
  <c r="AZ41" i="1" s="1"/>
  <c r="N44" i="1"/>
  <c r="N36" i="1"/>
  <c r="N28" i="1"/>
  <c r="AA27" i="1"/>
  <c r="AY38" i="1"/>
  <c r="AZ38" i="1" s="1"/>
  <c r="AY30" i="1"/>
  <c r="AZ30" i="1" s="1"/>
  <c r="M50" i="1"/>
  <c r="Y50" i="1"/>
  <c r="Y42" i="1"/>
  <c r="Y34" i="1"/>
  <c r="N42" i="1"/>
  <c r="AA42" i="1" s="1"/>
  <c r="Y49" i="1"/>
  <c r="Y41" i="1"/>
  <c r="Y33" i="1"/>
  <c r="N33" i="1"/>
  <c r="AA33" i="1" s="1"/>
  <c r="AY28" i="1"/>
  <c r="AY49" i="1"/>
  <c r="N48" i="1"/>
  <c r="AA48" i="1" s="1"/>
  <c r="N32" i="1"/>
  <c r="AA32" i="1" s="1"/>
  <c r="AY35" i="1"/>
  <c r="AY40" i="1"/>
  <c r="AY27" i="1"/>
  <c r="AY32" i="1"/>
  <c r="AY43" i="1"/>
  <c r="AY48" i="1"/>
  <c r="AY50" i="1"/>
  <c r="AY36" i="1"/>
  <c r="AY39" i="1"/>
  <c r="AY44" i="1"/>
  <c r="AY47" i="1"/>
  <c r="AY33" i="1"/>
  <c r="AA36" i="1"/>
  <c r="M31" i="1"/>
  <c r="M38" i="1"/>
  <c r="M45" i="1"/>
  <c r="M37" i="1"/>
  <c r="M29" i="1"/>
  <c r="M49" i="1"/>
  <c r="M41" i="1"/>
  <c r="M40" i="1"/>
  <c r="M46" i="1"/>
  <c r="M30" i="1"/>
  <c r="AA44" i="1" l="1"/>
  <c r="B58" i="2"/>
  <c r="B57" i="2"/>
  <c r="AA28" i="1"/>
  <c r="AZ40" i="1"/>
  <c r="AZ31" i="1"/>
  <c r="AK51" i="1"/>
  <c r="B54" i="1" s="1"/>
  <c r="B4" i="12" s="1"/>
  <c r="AZ47" i="1"/>
  <c r="AZ35" i="1"/>
  <c r="AZ33" i="1"/>
  <c r="AZ39" i="1"/>
  <c r="AZ28" i="1"/>
  <c r="AZ32" i="1"/>
  <c r="AZ43" i="1"/>
  <c r="AZ26" i="1"/>
  <c r="AZ48" i="1"/>
  <c r="AZ44" i="1"/>
  <c r="M51" i="1"/>
  <c r="B53" i="1" s="1"/>
  <c r="B3" i="12" s="1"/>
  <c r="AZ36" i="1"/>
  <c r="AZ34" i="1"/>
  <c r="AZ42" i="1"/>
  <c r="AZ27" i="1"/>
  <c r="AZ50" i="1"/>
  <c r="AZ49" i="1"/>
  <c r="E4" i="12" l="1"/>
  <c r="Y51" i="1"/>
  <c r="E3" i="12" l="1"/>
</calcChain>
</file>

<file path=xl/sharedStrings.xml><?xml version="1.0" encoding="utf-8"?>
<sst xmlns="http://schemas.openxmlformats.org/spreadsheetml/2006/main" count="1812" uniqueCount="183">
  <si>
    <t>УТВЕРЖДАЮ</t>
  </si>
  <si>
    <t>Руководитель</t>
  </si>
  <si>
    <t>______________</t>
  </si>
  <si>
    <t>Самсонова Н.Н.</t>
  </si>
  <si>
    <t>МЕНЮ-ТРЕБОВАНИЕ НА ВЫДАЧУ ПРОДУКТОВ ПИТАНИЯ</t>
  </si>
  <si>
    <t>МБОУ СОШ № 1 с.п. "Село Хурба"</t>
  </si>
  <si>
    <t>ЗАВТРАК</t>
  </si>
  <si>
    <t>Показатели</t>
  </si>
  <si>
    <t>Возрастная категория 7-11 лет</t>
  </si>
  <si>
    <t>наименование продуктов</t>
  </si>
  <si>
    <t>цена</t>
  </si>
  <si>
    <t>итого на одного учащегося</t>
  </si>
  <si>
    <t>стоимость на одного учащегося</t>
  </si>
  <si>
    <t>выход блюд, гр.</t>
  </si>
  <si>
    <t>брутто</t>
  </si>
  <si>
    <t>нетто</t>
  </si>
  <si>
    <t>морковь</t>
  </si>
  <si>
    <t>какао</t>
  </si>
  <si>
    <t>сахар</t>
  </si>
  <si>
    <t>молоко</t>
  </si>
  <si>
    <t>Итого стоимость:</t>
  </si>
  <si>
    <t>ОБЕД</t>
  </si>
  <si>
    <t>хлеб пшеничный</t>
  </si>
  <si>
    <t>хлеб ржаной</t>
  </si>
  <si>
    <t>свекла</t>
  </si>
  <si>
    <t>картофель</t>
  </si>
  <si>
    <t>"____" ___________ 2021г.</t>
  </si>
  <si>
    <r>
      <t>соответствует _</t>
    </r>
    <r>
      <rPr>
        <b/>
        <u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___ дню перспективного меню</t>
    </r>
  </si>
  <si>
    <t>на "_____" __________________ 2021г.</t>
  </si>
  <si>
    <t>каша манная молочная</t>
  </si>
  <si>
    <t>бутерброд с сыром</t>
  </si>
  <si>
    <t>какао с молоком</t>
  </si>
  <si>
    <t>фрукты свежие</t>
  </si>
  <si>
    <t>салат из свежих оогурцов</t>
  </si>
  <si>
    <t>свекольник с курицей</t>
  </si>
  <si>
    <t>антрекот</t>
  </si>
  <si>
    <t>рагу из овощей</t>
  </si>
  <si>
    <t>сок</t>
  </si>
  <si>
    <t>компот из свежих фруктов</t>
  </si>
  <si>
    <t>крупа манная</t>
  </si>
  <si>
    <t>масло сливочное</t>
  </si>
  <si>
    <t>сыр</t>
  </si>
  <si>
    <t>яблоки</t>
  </si>
  <si>
    <t>груши</t>
  </si>
  <si>
    <t>огурцы свежие</t>
  </si>
  <si>
    <t>масло растительн.</t>
  </si>
  <si>
    <t>лук</t>
  </si>
  <si>
    <t>томат</t>
  </si>
  <si>
    <t>сметана</t>
  </si>
  <si>
    <t>мясо</t>
  </si>
  <si>
    <t>капуста свежая</t>
  </si>
  <si>
    <t>хлеб ржанной</t>
  </si>
  <si>
    <t>40/12</t>
  </si>
  <si>
    <t>итого на одного ребенка</t>
  </si>
  <si>
    <t>стоимость на одного ребенка</t>
  </si>
  <si>
    <t>Х</t>
  </si>
  <si>
    <t>численность детей</t>
  </si>
  <si>
    <t>итого к выдаче на завтрак</t>
  </si>
  <si>
    <t>итого к выдаче на обед</t>
  </si>
  <si>
    <t>итого к выдаче до 11 лет</t>
  </si>
  <si>
    <t>Возрастная категория старше 12 лет</t>
  </si>
  <si>
    <t>50/15</t>
  </si>
  <si>
    <t>Всего к выдаче за день</t>
  </si>
  <si>
    <t>итого к выдаче старше 12 лет</t>
  </si>
  <si>
    <t>соответствует _2___ дню перспективного меню</t>
  </si>
  <si>
    <t>пудинг творожный запеченный</t>
  </si>
  <si>
    <t>кофейный напиток с молоком</t>
  </si>
  <si>
    <t>бутерброд с маслом</t>
  </si>
  <si>
    <t>40/15</t>
  </si>
  <si>
    <t>яйцо</t>
  </si>
  <si>
    <t>творог</t>
  </si>
  <si>
    <t>изюм</t>
  </si>
  <si>
    <t>сухари</t>
  </si>
  <si>
    <t>кофейный напиток</t>
  </si>
  <si>
    <t>йогурт питьевой</t>
  </si>
  <si>
    <t xml:space="preserve">яблоки </t>
  </si>
  <si>
    <t>салат из свежих помидор</t>
  </si>
  <si>
    <t>куриный бульон с гренками</t>
  </si>
  <si>
    <t>азу</t>
  </si>
  <si>
    <t>компот из ягод</t>
  </si>
  <si>
    <t>помидоры</t>
  </si>
  <si>
    <t>масло растительное</t>
  </si>
  <si>
    <t>курица</t>
  </si>
  <si>
    <t>огурцы соленые</t>
  </si>
  <si>
    <t>мука</t>
  </si>
  <si>
    <t>ягоды</t>
  </si>
  <si>
    <t>омлет с зеленым горошком</t>
  </si>
  <si>
    <t>колбасное изделие</t>
  </si>
  <si>
    <t>бифивит</t>
  </si>
  <si>
    <t>горошек зеленый</t>
  </si>
  <si>
    <t>колбаса</t>
  </si>
  <si>
    <t>огурцы</t>
  </si>
  <si>
    <t>лук зеленый</t>
  </si>
  <si>
    <t>капуста</t>
  </si>
  <si>
    <t xml:space="preserve">лук </t>
  </si>
  <si>
    <t>макарон.изделия</t>
  </si>
  <si>
    <t>сухофрукты</t>
  </si>
  <si>
    <t>салат летний</t>
  </si>
  <si>
    <t>суп крестьянский с крупой</t>
  </si>
  <si>
    <t>макаронник с мясом</t>
  </si>
  <si>
    <t>запеканка пшенная</t>
  </si>
  <si>
    <t>крупа пшенная</t>
  </si>
  <si>
    <t>вода</t>
  </si>
  <si>
    <t>рыба</t>
  </si>
  <si>
    <t>ягоды свежие</t>
  </si>
  <si>
    <t>крахмал</t>
  </si>
  <si>
    <t>салат из свежих огурцов с луком</t>
  </si>
  <si>
    <t>борщ со свежей капустой</t>
  </si>
  <si>
    <t>картофель отварной</t>
  </si>
  <si>
    <t>рыба тушенная в сметанном соусе</t>
  </si>
  <si>
    <t>сметанный соус</t>
  </si>
  <si>
    <t>кисель из свежих ягод</t>
  </si>
  <si>
    <t>крупа пшено</t>
  </si>
  <si>
    <t>запеканка морк. с творогом</t>
  </si>
  <si>
    <t>чай с молоком</t>
  </si>
  <si>
    <t>чай</t>
  </si>
  <si>
    <t>рис</t>
  </si>
  <si>
    <t>винегрет овощной</t>
  </si>
  <si>
    <t>суп картофельный с клецками</t>
  </si>
  <si>
    <t>плов из отварной говядины</t>
  </si>
  <si>
    <t>компот из сухофруктов</t>
  </si>
  <si>
    <t>крупа пшеничная</t>
  </si>
  <si>
    <t>куры</t>
  </si>
  <si>
    <t>помидоры свежие</t>
  </si>
  <si>
    <t>каша пшеничная молочная</t>
  </si>
  <si>
    <t>салат из свеклы отварной</t>
  </si>
  <si>
    <t>солянка из птицы</t>
  </si>
  <si>
    <t>каша гречневая рассыпчатая</t>
  </si>
  <si>
    <t>гуляш из говядины</t>
  </si>
  <si>
    <t>компот из яблок</t>
  </si>
  <si>
    <t>40/10</t>
  </si>
  <si>
    <t>ряженка</t>
  </si>
  <si>
    <t>маслины</t>
  </si>
  <si>
    <t>гречка</t>
  </si>
  <si>
    <t>лимон</t>
  </si>
  <si>
    <t>50/12</t>
  </si>
  <si>
    <t>омлет с колбасой</t>
  </si>
  <si>
    <t>снежок</t>
  </si>
  <si>
    <t>салат витаминный</t>
  </si>
  <si>
    <t>щи из свежей капусты с мясом</t>
  </si>
  <si>
    <t>жаркое по-домашнему</t>
  </si>
  <si>
    <t>колбаса вареная</t>
  </si>
  <si>
    <t>икра кабачковая</t>
  </si>
  <si>
    <t>сосиски отварные</t>
  </si>
  <si>
    <t>макароны отварные</t>
  </si>
  <si>
    <t>чай с сахаром</t>
  </si>
  <si>
    <t>салат из свежих огурцов</t>
  </si>
  <si>
    <t>суп-лапша домашняя</t>
  </si>
  <si>
    <t>рыба запеч. с картоф. по-русски</t>
  </si>
  <si>
    <t>соус</t>
  </si>
  <si>
    <t>кабачки</t>
  </si>
  <si>
    <t>сосиски</t>
  </si>
  <si>
    <t>макароны</t>
  </si>
  <si>
    <t>лапша</t>
  </si>
  <si>
    <t>каша манная</t>
  </si>
  <si>
    <t>салат из свежих помидор и перцем</t>
  </si>
  <si>
    <t>рассольник ленинградский</t>
  </si>
  <si>
    <t>голубцы с мясом и рисом</t>
  </si>
  <si>
    <t>перец сладкий</t>
  </si>
  <si>
    <t xml:space="preserve">лук  </t>
  </si>
  <si>
    <t>запеканка из творога</t>
  </si>
  <si>
    <t>кофе с молоком</t>
  </si>
  <si>
    <t>салат из капусты</t>
  </si>
  <si>
    <t>суп с фрикадельками</t>
  </si>
  <si>
    <t>рагу из птицы</t>
  </si>
  <si>
    <t>компот из свежих фруктв</t>
  </si>
  <si>
    <t>фрикадельки</t>
  </si>
  <si>
    <t>соответствует _3___ дню перспективного меню</t>
  </si>
  <si>
    <t>соответствует _4___ дню перспективного меню</t>
  </si>
  <si>
    <t>соответствует _5___ дню перспективного меню</t>
  </si>
  <si>
    <t>соответствует _6___ дню перспективного меню</t>
  </si>
  <si>
    <t>соответствует _7___ дню перспективного меню</t>
  </si>
  <si>
    <t>соответствует _8___ дню перспективного меню</t>
  </si>
  <si>
    <t>соответствует _9___ дню перспективного меню</t>
  </si>
  <si>
    <r>
      <t>соответствует __</t>
    </r>
    <r>
      <rPr>
        <b/>
        <u/>
        <sz val="12"/>
        <color theme="1"/>
        <rFont val="Times New Roman"/>
        <family val="1"/>
        <charset val="204"/>
      </rPr>
      <t>10</t>
    </r>
    <r>
      <rPr>
        <b/>
        <sz val="12"/>
        <color theme="1"/>
        <rFont val="Times New Roman"/>
        <family val="1"/>
        <charset val="204"/>
      </rPr>
      <t>__ дню перспективного меню</t>
    </r>
  </si>
  <si>
    <t>печенье</t>
  </si>
  <si>
    <t>батончик ваф.</t>
  </si>
  <si>
    <t>батончик вафельный</t>
  </si>
  <si>
    <t>батончик вафел.</t>
  </si>
  <si>
    <t>батончик вафельн.</t>
  </si>
  <si>
    <t>до 11 лет</t>
  </si>
  <si>
    <t>норма</t>
  </si>
  <si>
    <t>после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</si>
</sst>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/>
    <xf numFmtId="0" fontId="5" fillId="0" borderId="9" xfId="0" applyFont="1" applyBorder="1"/>
    <xf numFmtId="4" fontId="5" fillId="0" borderId="9" xfId="0" applyNumberFormat="1" applyFont="1" applyBorder="1"/>
    <xf numFmtId="0" fontId="5" fillId="0" borderId="11" xfId="0" applyFont="1" applyBorder="1"/>
    <xf numFmtId="0" fontId="5" fillId="0" borderId="13" xfId="0" applyFont="1" applyBorder="1"/>
    <xf numFmtId="4" fontId="5" fillId="0" borderId="13" xfId="0" applyNumberFormat="1" applyFont="1" applyBorder="1"/>
    <xf numFmtId="4" fontId="6" fillId="0" borderId="14" xfId="0" applyNumberFormat="1" applyFont="1" applyBorder="1"/>
    <xf numFmtId="0" fontId="5" fillId="0" borderId="7" xfId="0" applyFont="1" applyBorder="1" applyAlignment="1">
      <alignment horizontal="center" vertical="center"/>
    </xf>
    <xf numFmtId="0" fontId="6" fillId="0" borderId="9" xfId="0" applyFont="1" applyBorder="1"/>
    <xf numFmtId="0" fontId="5" fillId="0" borderId="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/>
    <xf numFmtId="0" fontId="6" fillId="0" borderId="21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4" fontId="6" fillId="0" borderId="18" xfId="0" applyNumberFormat="1" applyFont="1" applyBorder="1" applyAlignment="1"/>
    <xf numFmtId="4" fontId="5" fillId="0" borderId="9" xfId="0" applyNumberFormat="1" applyFont="1" applyFill="1" applyBorder="1"/>
    <xf numFmtId="4" fontId="5" fillId="3" borderId="9" xfId="0" applyNumberFormat="1" applyFont="1" applyFill="1" applyBorder="1"/>
    <xf numFmtId="0" fontId="6" fillId="0" borderId="9" xfId="0" applyFont="1" applyBorder="1" applyAlignment="1"/>
    <xf numFmtId="0" fontId="6" fillId="0" borderId="4" xfId="0" applyFont="1" applyBorder="1" applyAlignment="1"/>
    <xf numFmtId="164" fontId="5" fillId="0" borderId="8" xfId="0" applyNumberFormat="1" applyFont="1" applyBorder="1"/>
    <xf numFmtId="0" fontId="6" fillId="0" borderId="14" xfId="0" applyFont="1" applyBorder="1" applyAlignment="1"/>
    <xf numFmtId="164" fontId="5" fillId="0" borderId="8" xfId="0" quotePrefix="1" applyNumberFormat="1" applyFont="1" applyBorder="1"/>
    <xf numFmtId="164" fontId="5" fillId="0" borderId="12" xfId="0" quotePrefix="1" applyNumberFormat="1" applyFont="1" applyBorder="1"/>
    <xf numFmtId="164" fontId="6" fillId="0" borderId="10" xfId="0" applyNumberFormat="1" applyFont="1" applyBorder="1"/>
    <xf numFmtId="164" fontId="6" fillId="0" borderId="34" xfId="0" applyNumberFormat="1" applyFont="1" applyBorder="1"/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36" xfId="0" applyFont="1" applyBorder="1" applyAlignment="1">
      <alignment horizontal="center" vertical="center"/>
    </xf>
    <xf numFmtId="4" fontId="6" fillId="0" borderId="36" xfId="0" applyNumberFormat="1" applyFont="1" applyBorder="1" applyAlignment="1"/>
    <xf numFmtId="0" fontId="6" fillId="0" borderId="37" xfId="0" applyFont="1" applyBorder="1" applyAlignment="1"/>
    <xf numFmtId="164" fontId="5" fillId="0" borderId="12" xfId="0" applyNumberFormat="1" applyFont="1" applyBorder="1"/>
    <xf numFmtId="164" fontId="3" fillId="0" borderId="10" xfId="0" applyNumberFormat="1" applyFont="1" applyBorder="1"/>
    <xf numFmtId="164" fontId="6" fillId="0" borderId="26" xfId="0" applyNumberFormat="1" applyFont="1" applyBorder="1"/>
    <xf numFmtId="164" fontId="6" fillId="0" borderId="28" xfId="0" applyNumberFormat="1" applyFont="1" applyBorder="1"/>
    <xf numFmtId="0" fontId="3" fillId="0" borderId="34" xfId="0" applyFont="1" applyBorder="1" applyAlignment="1">
      <alignment horizontal="center"/>
    </xf>
    <xf numFmtId="0" fontId="6" fillId="0" borderId="42" xfId="0" applyFont="1" applyBorder="1" applyAlignme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9" xfId="0" applyFont="1" applyFill="1" applyBorder="1"/>
    <xf numFmtId="0" fontId="5" fillId="4" borderId="9" xfId="0" applyFont="1" applyFill="1" applyBorder="1"/>
    <xf numFmtId="4" fontId="5" fillId="4" borderId="9" xfId="0" applyNumberFormat="1" applyFont="1" applyFill="1" applyBorder="1"/>
    <xf numFmtId="0" fontId="5" fillId="4" borderId="4" xfId="0" applyFont="1" applyFill="1" applyBorder="1"/>
    <xf numFmtId="0" fontId="5" fillId="4" borderId="7" xfId="0" applyFont="1" applyFill="1" applyBorder="1"/>
    <xf numFmtId="164" fontId="5" fillId="4" borderId="8" xfId="0" applyNumberFormat="1" applyFont="1" applyFill="1" applyBorder="1"/>
    <xf numFmtId="164" fontId="5" fillId="4" borderId="8" xfId="0" quotePrefix="1" applyNumberFormat="1" applyFont="1" applyFill="1" applyBorder="1"/>
    <xf numFmtId="164" fontId="6" fillId="4" borderId="10" xfId="0" applyNumberFormat="1" applyFont="1" applyFill="1" applyBorder="1"/>
    <xf numFmtId="0" fontId="5" fillId="4" borderId="3" xfId="0" applyFont="1" applyFill="1" applyBorder="1"/>
    <xf numFmtId="164" fontId="6" fillId="4" borderId="26" xfId="0" applyNumberFormat="1" applyFont="1" applyFill="1" applyBorder="1"/>
    <xf numFmtId="164" fontId="3" fillId="4" borderId="10" xfId="0" applyNumberFormat="1" applyFont="1" applyFill="1" applyBorder="1"/>
    <xf numFmtId="0" fontId="5" fillId="4" borderId="0" xfId="0" applyFont="1" applyFill="1"/>
    <xf numFmtId="0" fontId="5" fillId="0" borderId="4" xfId="0" applyFont="1" applyFill="1" applyBorder="1"/>
    <xf numFmtId="164" fontId="5" fillId="0" borderId="8" xfId="0" applyNumberFormat="1" applyFont="1" applyFill="1" applyBorder="1"/>
    <xf numFmtId="164" fontId="5" fillId="0" borderId="8" xfId="0" quotePrefix="1" applyNumberFormat="1" applyFont="1" applyFill="1" applyBorder="1"/>
    <xf numFmtId="164" fontId="6" fillId="0" borderId="10" xfId="0" applyNumberFormat="1" applyFont="1" applyFill="1" applyBorder="1"/>
    <xf numFmtId="0" fontId="5" fillId="0" borderId="3" xfId="0" applyFont="1" applyFill="1" applyBorder="1"/>
    <xf numFmtId="164" fontId="6" fillId="0" borderId="26" xfId="0" applyNumberFormat="1" applyFont="1" applyFill="1" applyBorder="1"/>
    <xf numFmtId="164" fontId="3" fillId="0" borderId="10" xfId="0" applyNumberFormat="1" applyFont="1" applyFill="1" applyBorder="1"/>
    <xf numFmtId="0" fontId="5" fillId="0" borderId="0" xfId="0" applyFont="1" applyFill="1"/>
    <xf numFmtId="0" fontId="5" fillId="3" borderId="9" xfId="0" applyFont="1" applyFill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9" xfId="0" applyFont="1" applyFill="1" applyBorder="1"/>
    <xf numFmtId="0" fontId="6" fillId="0" borderId="4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5" fillId="0" borderId="13" xfId="0" applyFont="1" applyFill="1" applyBorder="1"/>
    <xf numFmtId="4" fontId="5" fillId="0" borderId="13" xfId="0" applyNumberFormat="1" applyFont="1" applyFill="1" applyBorder="1"/>
    <xf numFmtId="164" fontId="5" fillId="0" borderId="12" xfId="0" applyNumberFormat="1" applyFont="1" applyFill="1" applyBorder="1"/>
    <xf numFmtId="164" fontId="5" fillId="0" borderId="12" xfId="0" quotePrefix="1" applyNumberFormat="1" applyFont="1" applyFill="1" applyBorder="1"/>
    <xf numFmtId="164" fontId="6" fillId="0" borderId="34" xfId="0" applyNumberFormat="1" applyFont="1" applyFill="1" applyBorder="1"/>
    <xf numFmtId="164" fontId="6" fillId="0" borderId="28" xfId="0" applyNumberFormat="1" applyFont="1" applyFill="1" applyBorder="1"/>
    <xf numFmtId="0" fontId="6" fillId="0" borderId="9" xfId="0" applyFont="1" applyFill="1" applyBorder="1" applyAlignment="1"/>
    <xf numFmtId="0" fontId="6" fillId="0" borderId="4" xfId="0" applyFont="1" applyFill="1" applyBorder="1" applyAlignment="1"/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0" borderId="36" xfId="0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/>
    <xf numFmtId="0" fontId="6" fillId="0" borderId="37" xfId="0" applyFont="1" applyFill="1" applyBorder="1" applyAlignment="1"/>
    <xf numFmtId="0" fontId="6" fillId="0" borderId="19" xfId="0" applyFont="1" applyFill="1" applyBorder="1" applyAlignment="1"/>
    <xf numFmtId="0" fontId="6" fillId="0" borderId="14" xfId="0" applyFont="1" applyFill="1" applyBorder="1" applyAlignment="1"/>
    <xf numFmtId="4" fontId="6" fillId="0" borderId="14" xfId="0" applyNumberFormat="1" applyFont="1" applyFill="1" applyBorder="1"/>
    <xf numFmtId="0" fontId="6" fillId="0" borderId="21" xfId="0" applyFont="1" applyFill="1" applyBorder="1" applyAlignment="1"/>
    <xf numFmtId="0" fontId="6" fillId="0" borderId="18" xfId="0" applyFont="1" applyFill="1" applyBorder="1" applyAlignment="1"/>
    <xf numFmtId="4" fontId="6" fillId="0" borderId="18" xfId="0" applyNumberFormat="1" applyFont="1" applyFill="1" applyBorder="1" applyAlignment="1"/>
    <xf numFmtId="0" fontId="6" fillId="0" borderId="42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7" xfId="0" applyFont="1" applyFill="1" applyBorder="1"/>
    <xf numFmtId="164" fontId="5" fillId="3" borderId="8" xfId="0" applyNumberFormat="1" applyFont="1" applyFill="1" applyBorder="1"/>
    <xf numFmtId="164" fontId="5" fillId="3" borderId="8" xfId="0" quotePrefix="1" applyNumberFormat="1" applyFont="1" applyFill="1" applyBorder="1"/>
    <xf numFmtId="164" fontId="6" fillId="3" borderId="10" xfId="0" applyNumberFormat="1" applyFont="1" applyFill="1" applyBorder="1"/>
    <xf numFmtId="0" fontId="5" fillId="3" borderId="3" xfId="0" applyFont="1" applyFill="1" applyBorder="1"/>
    <xf numFmtId="164" fontId="6" fillId="3" borderId="26" xfId="0" applyNumberFormat="1" applyFont="1" applyFill="1" applyBorder="1"/>
    <xf numFmtId="164" fontId="3" fillId="3" borderId="10" xfId="0" applyNumberFormat="1" applyFont="1" applyFill="1" applyBorder="1"/>
    <xf numFmtId="0" fontId="5" fillId="3" borderId="0" xfId="0" applyFont="1" applyFill="1"/>
    <xf numFmtId="4" fontId="5" fillId="2" borderId="9" xfId="0" applyNumberFormat="1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164" fontId="5" fillId="2" borderId="8" xfId="0" applyNumberFormat="1" applyFont="1" applyFill="1" applyBorder="1"/>
    <xf numFmtId="164" fontId="5" fillId="2" borderId="8" xfId="0" quotePrefix="1" applyNumberFormat="1" applyFont="1" applyFill="1" applyBorder="1"/>
    <xf numFmtId="164" fontId="6" fillId="2" borderId="10" xfId="0" applyNumberFormat="1" applyFont="1" applyFill="1" applyBorder="1"/>
    <xf numFmtId="0" fontId="5" fillId="2" borderId="3" xfId="0" applyFont="1" applyFill="1" applyBorder="1"/>
    <xf numFmtId="164" fontId="6" fillId="2" borderId="26" xfId="0" applyNumberFormat="1" applyFont="1" applyFill="1" applyBorder="1"/>
    <xf numFmtId="164" fontId="3" fillId="2" borderId="10" xfId="0" applyNumberFormat="1" applyFont="1" applyFill="1" applyBorder="1"/>
    <xf numFmtId="0" fontId="5" fillId="2" borderId="0" xfId="0" applyFont="1" applyFill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Fill="1"/>
    <xf numFmtId="4" fontId="0" fillId="0" borderId="0" xfId="0" applyNumberFormat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 textRotation="90" wrapText="1"/>
    </xf>
    <xf numFmtId="0" fontId="6" fillId="0" borderId="41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43" xfId="0" applyFont="1" applyFill="1" applyBorder="1" applyAlignment="1">
      <alignment horizontal="center" vertical="center" textRotation="90" wrapText="1"/>
    </xf>
    <xf numFmtId="0" fontId="5" fillId="0" borderId="44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41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7"/>
  <sheetViews>
    <sheetView topLeftCell="M12" zoomScale="90" zoomScaleNormal="90" workbookViewId="0">
      <selection activeCell="AV25" sqref="AV25:AX25"/>
    </sheetView>
  </sheetViews>
  <sheetFormatPr defaultColWidth="8.7109375" defaultRowHeight="15.75" x14ac:dyDescent="0.25"/>
  <cols>
    <col min="1" max="1" width="3.5703125" style="5" customWidth="1"/>
    <col min="2" max="2" width="14.85546875" style="5" customWidth="1"/>
    <col min="3" max="3" width="6.5703125" style="5" customWidth="1"/>
    <col min="4" max="5" width="6.5703125" style="5" hidden="1" customWidth="1"/>
    <col min="6" max="24" width="5.5703125" style="5" customWidth="1"/>
    <col min="25" max="25" width="6.42578125" style="5" customWidth="1"/>
    <col min="26" max="26" width="5.5703125" style="5" customWidth="1"/>
    <col min="27" max="27" width="6.5703125" style="5" customWidth="1"/>
    <col min="28" max="29" width="5.5703125" style="5" hidden="1" customWidth="1"/>
    <col min="30" max="36" width="5.5703125" style="5" customWidth="1"/>
    <col min="37" max="37" width="6.42578125" style="5" customWidth="1"/>
    <col min="38" max="48" width="5.5703125" style="5" customWidth="1"/>
    <col min="49" max="49" width="6.42578125" style="5" customWidth="1"/>
    <col min="50" max="50" width="5.5703125" style="5" customWidth="1"/>
    <col min="51" max="51" width="6.5703125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AE4" s="182" t="s">
        <v>3</v>
      </c>
      <c r="AF4" s="182"/>
      <c r="AG4" s="182"/>
      <c r="AH4" s="182"/>
      <c r="AI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AD5" s="2"/>
      <c r="AE5" s="2"/>
      <c r="AF5" s="2"/>
      <c r="AG5" s="2"/>
      <c r="AH5" s="2"/>
      <c r="AI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27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6"/>
      <c r="C14" s="6"/>
    </row>
    <row r="15" spans="2:52" ht="16.5" thickBot="1" x14ac:dyDescent="0.3">
      <c r="B15" s="6"/>
      <c r="C15" s="6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24"/>
      <c r="C17" s="24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6"/>
      <c r="O17" s="167" t="s">
        <v>21</v>
      </c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6"/>
      <c r="AM17" s="167" t="s">
        <v>21</v>
      </c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29</v>
      </c>
      <c r="G18" s="161" t="s">
        <v>30</v>
      </c>
      <c r="H18" s="161" t="s">
        <v>31</v>
      </c>
      <c r="I18" s="161" t="s">
        <v>32</v>
      </c>
      <c r="J18" s="161" t="s">
        <v>102</v>
      </c>
      <c r="K18" s="161" t="s">
        <v>175</v>
      </c>
      <c r="L18" s="161" t="s">
        <v>53</v>
      </c>
      <c r="M18" s="161" t="s">
        <v>54</v>
      </c>
      <c r="N18" s="174" t="s">
        <v>57</v>
      </c>
      <c r="O18" s="173" t="s">
        <v>33</v>
      </c>
      <c r="P18" s="161" t="s">
        <v>34</v>
      </c>
      <c r="Q18" s="161" t="s">
        <v>35</v>
      </c>
      <c r="R18" s="161" t="s">
        <v>36</v>
      </c>
      <c r="S18" s="161" t="s">
        <v>37</v>
      </c>
      <c r="T18" s="161" t="s">
        <v>38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29</v>
      </c>
      <c r="AE18" s="161" t="s">
        <v>30</v>
      </c>
      <c r="AF18" s="161" t="s">
        <v>31</v>
      </c>
      <c r="AG18" s="161" t="s">
        <v>32</v>
      </c>
      <c r="AH18" s="161" t="s">
        <v>102</v>
      </c>
      <c r="AI18" s="161" t="s">
        <v>175</v>
      </c>
      <c r="AJ18" s="161" t="s">
        <v>53</v>
      </c>
      <c r="AK18" s="161" t="s">
        <v>54</v>
      </c>
      <c r="AL18" s="174" t="s">
        <v>57</v>
      </c>
      <c r="AM18" s="173" t="s">
        <v>33</v>
      </c>
      <c r="AN18" s="161" t="s">
        <v>34</v>
      </c>
      <c r="AO18" s="161" t="s">
        <v>35</v>
      </c>
      <c r="AP18" s="161" t="s">
        <v>36</v>
      </c>
      <c r="AQ18" s="161" t="s">
        <v>37</v>
      </c>
      <c r="AR18" s="161" t="s">
        <v>38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75"/>
      <c r="O19" s="173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75"/>
      <c r="AM19" s="173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75"/>
      <c r="O20" s="173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75"/>
      <c r="AM20" s="173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75"/>
      <c r="O21" s="173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75"/>
      <c r="AM21" s="173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75"/>
      <c r="O22" s="173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75"/>
      <c r="AM22" s="173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14.45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76"/>
      <c r="O23" s="173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76"/>
      <c r="AM23" s="173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 t="s">
        <v>56</v>
      </c>
      <c r="M24" s="157"/>
      <c r="N24" s="158"/>
      <c r="O24" s="159" t="s">
        <v>13</v>
      </c>
      <c r="P24" s="153"/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 t="s">
        <v>56</v>
      </c>
      <c r="AK24" s="157"/>
      <c r="AL24" s="158"/>
      <c r="AM24" s="159" t="s">
        <v>13</v>
      </c>
      <c r="AN24" s="153"/>
      <c r="AO24" s="153"/>
      <c r="AP24" s="153"/>
      <c r="AQ24" s="153"/>
      <c r="AR24" s="153"/>
      <c r="AS24" s="153"/>
      <c r="AT24" s="153"/>
      <c r="AU24" s="160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23" t="s">
        <v>52</v>
      </c>
      <c r="H25" s="23">
        <v>200</v>
      </c>
      <c r="I25" s="137">
        <v>150</v>
      </c>
      <c r="J25" s="142">
        <v>250</v>
      </c>
      <c r="K25" s="23">
        <v>220</v>
      </c>
      <c r="L25" s="150">
        <v>28</v>
      </c>
      <c r="M25" s="150"/>
      <c r="N25" s="151"/>
      <c r="O25" s="20">
        <v>80</v>
      </c>
      <c r="P25" s="23">
        <v>250</v>
      </c>
      <c r="Q25" s="23">
        <v>80</v>
      </c>
      <c r="R25" s="23">
        <v>180</v>
      </c>
      <c r="S25" s="23">
        <v>120</v>
      </c>
      <c r="T25" s="23">
        <v>200</v>
      </c>
      <c r="U25" s="23">
        <v>50</v>
      </c>
      <c r="V25" s="137">
        <v>50</v>
      </c>
      <c r="W25" s="23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250</v>
      </c>
      <c r="AE25" s="23" t="s">
        <v>61</v>
      </c>
      <c r="AF25" s="23">
        <v>200</v>
      </c>
      <c r="AG25" s="137">
        <v>150</v>
      </c>
      <c r="AH25" s="142">
        <v>250</v>
      </c>
      <c r="AI25" s="23">
        <v>327</v>
      </c>
      <c r="AJ25" s="150">
        <v>7</v>
      </c>
      <c r="AK25" s="150"/>
      <c r="AL25" s="151"/>
      <c r="AM25" s="20">
        <v>120</v>
      </c>
      <c r="AN25" s="23">
        <v>300</v>
      </c>
      <c r="AO25" s="23">
        <v>100</v>
      </c>
      <c r="AP25" s="23">
        <v>200</v>
      </c>
      <c r="AQ25" s="23">
        <v>120</v>
      </c>
      <c r="AR25" s="23">
        <v>200</v>
      </c>
      <c r="AS25" s="23">
        <v>70</v>
      </c>
      <c r="AT25" s="137">
        <v>70</v>
      </c>
      <c r="AU25" s="23">
        <v>250</v>
      </c>
      <c r="AV25" s="152">
        <v>7</v>
      </c>
      <c r="AW25" s="153"/>
      <c r="AX25" s="154"/>
      <c r="AY25" s="172"/>
      <c r="AZ25" s="192"/>
    </row>
    <row r="26" spans="2:52" x14ac:dyDescent="0.25">
      <c r="B26" s="14" t="s">
        <v>39</v>
      </c>
      <c r="C26" s="15">
        <v>38</v>
      </c>
      <c r="D26" s="14">
        <v>53.5</v>
      </c>
      <c r="E26" s="11">
        <v>50</v>
      </c>
      <c r="F26" s="13">
        <v>44</v>
      </c>
      <c r="G26" s="14"/>
      <c r="H26" s="14"/>
      <c r="I26" s="14"/>
      <c r="J26" s="14"/>
      <c r="K26" s="14"/>
      <c r="L26" s="14">
        <f>SUM(F26:K26)</f>
        <v>44</v>
      </c>
      <c r="M26" s="15">
        <f>C26*L26/1000</f>
        <v>1.6719999999999999</v>
      </c>
      <c r="N26" s="37">
        <f>L26*$L$25/1000</f>
        <v>1.232</v>
      </c>
      <c r="O26" s="13"/>
      <c r="P26" s="14"/>
      <c r="Q26" s="14"/>
      <c r="R26" s="14"/>
      <c r="S26" s="14"/>
      <c r="T26" s="14"/>
      <c r="U26" s="14"/>
      <c r="V26" s="14"/>
      <c r="W26" s="14"/>
      <c r="X26" s="14">
        <f>SUM(O26:W26)</f>
        <v>0</v>
      </c>
      <c r="Y26" s="15">
        <f>C26*X26/1000</f>
        <v>0</v>
      </c>
      <c r="Z26" s="39">
        <f>X26*$X$25/1000</f>
        <v>0</v>
      </c>
      <c r="AA26" s="41">
        <f>N26+Z26</f>
        <v>1.232</v>
      </c>
      <c r="AB26" s="10">
        <v>53.5</v>
      </c>
      <c r="AC26" s="14">
        <v>50</v>
      </c>
      <c r="AD26" s="13">
        <v>55</v>
      </c>
      <c r="AE26" s="14"/>
      <c r="AF26" s="14"/>
      <c r="AG26" s="14"/>
      <c r="AH26" s="14"/>
      <c r="AI26" s="14"/>
      <c r="AJ26" s="14">
        <f>SUM(AD26:AI26)</f>
        <v>55</v>
      </c>
      <c r="AK26" s="15">
        <f>C26*AJ26/1000</f>
        <v>2.09</v>
      </c>
      <c r="AL26" s="37">
        <f>AJ26*$AJ$25/1000</f>
        <v>0.38500000000000001</v>
      </c>
      <c r="AM26" s="13"/>
      <c r="AN26" s="14"/>
      <c r="AO26" s="14"/>
      <c r="AP26" s="14"/>
      <c r="AQ26" s="14"/>
      <c r="AR26" s="14"/>
      <c r="AS26" s="14"/>
      <c r="AT26" s="14"/>
      <c r="AU26" s="14"/>
      <c r="AV26" s="14">
        <f>SUM(AM26:AU26)</f>
        <v>0</v>
      </c>
      <c r="AW26" s="15">
        <f>C26*AV26/1000</f>
        <v>0</v>
      </c>
      <c r="AX26" s="39">
        <f>AV26*$AV$25/1000</f>
        <v>0</v>
      </c>
      <c r="AY26" s="50">
        <f>AL26+AX26</f>
        <v>0.38500000000000001</v>
      </c>
      <c r="AZ26" s="49">
        <f>AA26+AY26</f>
        <v>1.617</v>
      </c>
    </row>
    <row r="27" spans="2:52" x14ac:dyDescent="0.25">
      <c r="B27" s="14" t="s">
        <v>19</v>
      </c>
      <c r="C27" s="15">
        <v>75</v>
      </c>
      <c r="D27" s="14">
        <v>66</v>
      </c>
      <c r="E27" s="11">
        <v>48.5</v>
      </c>
      <c r="F27" s="13">
        <v>110</v>
      </c>
      <c r="G27" s="14"/>
      <c r="H27" s="14">
        <v>130</v>
      </c>
      <c r="I27" s="14"/>
      <c r="J27" s="14"/>
      <c r="K27" s="14"/>
      <c r="L27" s="14">
        <f t="shared" ref="L27:L50" si="0">SUM(F27:K27)</f>
        <v>240</v>
      </c>
      <c r="M27" s="15">
        <f t="shared" ref="M27:M50" si="1">C27*L27/1000</f>
        <v>18</v>
      </c>
      <c r="N27" s="37">
        <f t="shared" ref="N27:N50" si="2">L27*$L$25/1000</f>
        <v>6.72</v>
      </c>
      <c r="O27" s="13"/>
      <c r="P27" s="14"/>
      <c r="Q27" s="14"/>
      <c r="R27" s="14"/>
      <c r="S27" s="14"/>
      <c r="T27" s="14"/>
      <c r="U27" s="14"/>
      <c r="V27" s="14"/>
      <c r="W27" s="14"/>
      <c r="X27" s="14">
        <f t="shared" ref="X27:X50" si="3">SUM(O27:W27)</f>
        <v>0</v>
      </c>
      <c r="Y27" s="15">
        <f t="shared" ref="Y27:Y50" si="4">C27*X27/1000</f>
        <v>0</v>
      </c>
      <c r="Z27" s="39">
        <f t="shared" ref="Z27:Z50" si="5">X27*$X$25/1000</f>
        <v>0</v>
      </c>
      <c r="AA27" s="41">
        <f t="shared" ref="AA27:AA50" si="6">N27+Z27</f>
        <v>6.72</v>
      </c>
      <c r="AB27" s="10">
        <v>88</v>
      </c>
      <c r="AC27" s="14">
        <v>64.8</v>
      </c>
      <c r="AD27" s="13">
        <v>137</v>
      </c>
      <c r="AE27" s="14"/>
      <c r="AF27" s="14">
        <v>130</v>
      </c>
      <c r="AG27" s="14"/>
      <c r="AH27" s="14"/>
      <c r="AI27" s="14"/>
      <c r="AJ27" s="14">
        <f t="shared" ref="AJ27:AJ50" si="7">SUM(AD27:AI27)</f>
        <v>267</v>
      </c>
      <c r="AK27" s="15">
        <f t="shared" ref="AK27:AK50" si="8">C27*AJ27/1000</f>
        <v>20.024999999999999</v>
      </c>
      <c r="AL27" s="37">
        <f t="shared" ref="AL27:AL50" si="9">AJ27*$AJ$25/1000</f>
        <v>1.869</v>
      </c>
      <c r="AM27" s="13"/>
      <c r="AN27" s="14"/>
      <c r="AO27" s="14"/>
      <c r="AP27" s="14"/>
      <c r="AQ27" s="14"/>
      <c r="AR27" s="14"/>
      <c r="AS27" s="14"/>
      <c r="AT27" s="14"/>
      <c r="AU27" s="14"/>
      <c r="AV27" s="14">
        <f t="shared" ref="AV27:AV50" si="10">SUM(AM27:AU27)</f>
        <v>0</v>
      </c>
      <c r="AW27" s="15">
        <f t="shared" ref="AW27:AW50" si="11">C27*AV27/1000</f>
        <v>0</v>
      </c>
      <c r="AX27" s="39">
        <f t="shared" ref="AX27:AX50" si="12">AV27*$AV$25/1000</f>
        <v>0</v>
      </c>
      <c r="AY27" s="50">
        <f t="shared" ref="AY27:AY50" si="13">AL27+AX27</f>
        <v>1.869</v>
      </c>
      <c r="AZ27" s="49">
        <f t="shared" ref="AZ27:AZ50" si="14">AA27+AY27</f>
        <v>8.5890000000000004</v>
      </c>
    </row>
    <row r="28" spans="2:52" x14ac:dyDescent="0.25">
      <c r="B28" s="14" t="s">
        <v>40</v>
      </c>
      <c r="C28" s="15">
        <v>650</v>
      </c>
      <c r="D28" s="14">
        <v>6</v>
      </c>
      <c r="E28" s="11">
        <v>6</v>
      </c>
      <c r="F28" s="13">
        <v>10</v>
      </c>
      <c r="G28" s="14">
        <v>5</v>
      </c>
      <c r="H28" s="14"/>
      <c r="I28" s="14"/>
      <c r="J28" s="14"/>
      <c r="K28" s="14"/>
      <c r="L28" s="14">
        <f t="shared" si="0"/>
        <v>15</v>
      </c>
      <c r="M28" s="15">
        <f t="shared" si="1"/>
        <v>9.75</v>
      </c>
      <c r="N28" s="37">
        <f t="shared" si="2"/>
        <v>0.42</v>
      </c>
      <c r="O28" s="13"/>
      <c r="P28" s="14">
        <v>5</v>
      </c>
      <c r="Q28" s="14"/>
      <c r="R28" s="14"/>
      <c r="S28" s="14"/>
      <c r="T28" s="14"/>
      <c r="U28" s="14"/>
      <c r="V28" s="14"/>
      <c r="W28" s="14"/>
      <c r="X28" s="14">
        <f t="shared" si="3"/>
        <v>5</v>
      </c>
      <c r="Y28" s="15">
        <f t="shared" si="4"/>
        <v>3.25</v>
      </c>
      <c r="Z28" s="39">
        <f t="shared" si="5"/>
        <v>0.14000000000000001</v>
      </c>
      <c r="AA28" s="41">
        <f t="shared" si="6"/>
        <v>0.56000000000000005</v>
      </c>
      <c r="AB28" s="10">
        <v>8</v>
      </c>
      <c r="AC28" s="14">
        <v>8</v>
      </c>
      <c r="AD28" s="13">
        <v>12</v>
      </c>
      <c r="AE28" s="14">
        <v>5</v>
      </c>
      <c r="AF28" s="14"/>
      <c r="AG28" s="14"/>
      <c r="AH28" s="14"/>
      <c r="AI28" s="14"/>
      <c r="AJ28" s="14">
        <f t="shared" si="7"/>
        <v>17</v>
      </c>
      <c r="AK28" s="15">
        <f t="shared" si="8"/>
        <v>11.05</v>
      </c>
      <c r="AL28" s="37">
        <f t="shared" si="9"/>
        <v>0.11899999999999999</v>
      </c>
      <c r="AM28" s="13"/>
      <c r="AN28" s="14">
        <v>6</v>
      </c>
      <c r="AO28" s="14"/>
      <c r="AP28" s="14"/>
      <c r="AQ28" s="14"/>
      <c r="AR28" s="14"/>
      <c r="AS28" s="14"/>
      <c r="AT28" s="14"/>
      <c r="AU28" s="14"/>
      <c r="AV28" s="14">
        <f t="shared" si="10"/>
        <v>6</v>
      </c>
      <c r="AW28" s="15">
        <f t="shared" si="11"/>
        <v>3.9</v>
      </c>
      <c r="AX28" s="39">
        <f t="shared" si="12"/>
        <v>4.2000000000000003E-2</v>
      </c>
      <c r="AY28" s="50">
        <f t="shared" si="13"/>
        <v>0.161</v>
      </c>
      <c r="AZ28" s="49">
        <f t="shared" si="14"/>
        <v>0.72100000000000009</v>
      </c>
    </row>
    <row r="29" spans="2:52" x14ac:dyDescent="0.25">
      <c r="B29" s="14" t="s">
        <v>22</v>
      </c>
      <c r="C29" s="15">
        <v>47</v>
      </c>
      <c r="D29" s="14">
        <v>7.2</v>
      </c>
      <c r="E29" s="11">
        <v>6</v>
      </c>
      <c r="F29" s="13"/>
      <c r="G29" s="14">
        <v>40</v>
      </c>
      <c r="H29" s="14"/>
      <c r="I29" s="14"/>
      <c r="J29" s="14"/>
      <c r="K29" s="14"/>
      <c r="L29" s="14">
        <f t="shared" si="0"/>
        <v>40</v>
      </c>
      <c r="M29" s="15">
        <f t="shared" si="1"/>
        <v>1.88</v>
      </c>
      <c r="N29" s="37">
        <f t="shared" si="2"/>
        <v>1.1200000000000001</v>
      </c>
      <c r="O29" s="13"/>
      <c r="P29" s="14"/>
      <c r="Q29" s="14"/>
      <c r="R29" s="14"/>
      <c r="S29" s="14"/>
      <c r="T29" s="14"/>
      <c r="U29" s="14">
        <v>50</v>
      </c>
      <c r="V29" s="14"/>
      <c r="W29" s="14"/>
      <c r="X29" s="14">
        <f t="shared" si="3"/>
        <v>50</v>
      </c>
      <c r="Y29" s="15">
        <f t="shared" si="4"/>
        <v>2.35</v>
      </c>
      <c r="Z29" s="39">
        <f t="shared" si="5"/>
        <v>1.4</v>
      </c>
      <c r="AA29" s="41">
        <f t="shared" si="6"/>
        <v>2.52</v>
      </c>
      <c r="AB29" s="10">
        <v>9.6</v>
      </c>
      <c r="AC29" s="14">
        <v>8</v>
      </c>
      <c r="AD29" s="13"/>
      <c r="AE29" s="14">
        <v>50</v>
      </c>
      <c r="AF29" s="14"/>
      <c r="AG29" s="14"/>
      <c r="AH29" s="14"/>
      <c r="AI29" s="14"/>
      <c r="AJ29" s="14">
        <f t="shared" si="7"/>
        <v>50</v>
      </c>
      <c r="AK29" s="15">
        <f t="shared" si="8"/>
        <v>2.35</v>
      </c>
      <c r="AL29" s="37">
        <f t="shared" si="9"/>
        <v>0.35</v>
      </c>
      <c r="AM29" s="13"/>
      <c r="AN29" s="14"/>
      <c r="AO29" s="14"/>
      <c r="AP29" s="14"/>
      <c r="AQ29" s="14"/>
      <c r="AR29" s="14"/>
      <c r="AS29" s="14">
        <v>70</v>
      </c>
      <c r="AT29" s="14"/>
      <c r="AU29" s="14"/>
      <c r="AV29" s="14">
        <f t="shared" si="10"/>
        <v>70</v>
      </c>
      <c r="AW29" s="15">
        <f t="shared" si="11"/>
        <v>3.29</v>
      </c>
      <c r="AX29" s="39">
        <f t="shared" si="12"/>
        <v>0.49</v>
      </c>
      <c r="AY29" s="50">
        <f t="shared" si="13"/>
        <v>0.84</v>
      </c>
      <c r="AZ29" s="49">
        <f t="shared" si="14"/>
        <v>3.36</v>
      </c>
    </row>
    <row r="30" spans="2:52" x14ac:dyDescent="0.25">
      <c r="B30" s="14" t="s">
        <v>41</v>
      </c>
      <c r="C30" s="15">
        <v>430</v>
      </c>
      <c r="D30" s="14">
        <v>18.600000000000001</v>
      </c>
      <c r="E30" s="11">
        <v>15</v>
      </c>
      <c r="F30" s="13"/>
      <c r="G30" s="14">
        <v>12</v>
      </c>
      <c r="H30" s="14"/>
      <c r="I30" s="14"/>
      <c r="J30" s="14"/>
      <c r="K30" s="14"/>
      <c r="L30" s="14">
        <f t="shared" si="0"/>
        <v>12</v>
      </c>
      <c r="M30" s="15">
        <f t="shared" si="1"/>
        <v>5.16</v>
      </c>
      <c r="N30" s="37">
        <f t="shared" si="2"/>
        <v>0.33600000000000002</v>
      </c>
      <c r="O30" s="13"/>
      <c r="P30" s="14"/>
      <c r="Q30" s="14"/>
      <c r="R30" s="14"/>
      <c r="S30" s="14"/>
      <c r="T30" s="14"/>
      <c r="U30" s="14"/>
      <c r="V30" s="14"/>
      <c r="W30" s="14"/>
      <c r="X30" s="14">
        <f t="shared" si="3"/>
        <v>0</v>
      </c>
      <c r="Y30" s="15">
        <f t="shared" si="4"/>
        <v>0</v>
      </c>
      <c r="Z30" s="39">
        <f t="shared" si="5"/>
        <v>0</v>
      </c>
      <c r="AA30" s="41">
        <f t="shared" si="6"/>
        <v>0.33600000000000002</v>
      </c>
      <c r="AB30" s="10">
        <v>24.8</v>
      </c>
      <c r="AC30" s="14">
        <v>20</v>
      </c>
      <c r="AD30" s="13"/>
      <c r="AE30" s="14">
        <v>15</v>
      </c>
      <c r="AF30" s="14"/>
      <c r="AG30" s="14"/>
      <c r="AH30" s="14"/>
      <c r="AI30" s="14"/>
      <c r="AJ30" s="14">
        <f t="shared" si="7"/>
        <v>15</v>
      </c>
      <c r="AK30" s="15">
        <f t="shared" si="8"/>
        <v>6.45</v>
      </c>
      <c r="AL30" s="37">
        <f t="shared" si="9"/>
        <v>0.105</v>
      </c>
      <c r="AM30" s="13"/>
      <c r="AN30" s="14"/>
      <c r="AO30" s="14"/>
      <c r="AP30" s="14"/>
      <c r="AQ30" s="14"/>
      <c r="AR30" s="14"/>
      <c r="AS30" s="14"/>
      <c r="AT30" s="14"/>
      <c r="AU30" s="14"/>
      <c r="AV30" s="14">
        <f t="shared" si="10"/>
        <v>0</v>
      </c>
      <c r="AW30" s="15">
        <f t="shared" si="11"/>
        <v>0</v>
      </c>
      <c r="AX30" s="39">
        <f t="shared" si="12"/>
        <v>0</v>
      </c>
      <c r="AY30" s="50">
        <f t="shared" si="13"/>
        <v>0.105</v>
      </c>
      <c r="AZ30" s="49">
        <f t="shared" si="14"/>
        <v>0.441</v>
      </c>
    </row>
    <row r="31" spans="2:52" x14ac:dyDescent="0.25">
      <c r="B31" s="14" t="s">
        <v>17</v>
      </c>
      <c r="C31" s="15">
        <v>380</v>
      </c>
      <c r="D31" s="14">
        <v>41</v>
      </c>
      <c r="E31" s="11">
        <v>41</v>
      </c>
      <c r="F31" s="13"/>
      <c r="G31" s="14"/>
      <c r="H31" s="14">
        <v>5</v>
      </c>
      <c r="I31" s="14"/>
      <c r="J31" s="14"/>
      <c r="K31" s="14"/>
      <c r="L31" s="14">
        <f t="shared" si="0"/>
        <v>5</v>
      </c>
      <c r="M31" s="15">
        <f t="shared" si="1"/>
        <v>1.9</v>
      </c>
      <c r="N31" s="37">
        <f t="shared" si="2"/>
        <v>0.14000000000000001</v>
      </c>
      <c r="O31" s="13"/>
      <c r="P31" s="14"/>
      <c r="Q31" s="14"/>
      <c r="R31" s="14"/>
      <c r="S31" s="14"/>
      <c r="T31" s="14"/>
      <c r="U31" s="14"/>
      <c r="V31" s="14"/>
      <c r="W31" s="14"/>
      <c r="X31" s="14">
        <f t="shared" si="3"/>
        <v>0</v>
      </c>
      <c r="Y31" s="15">
        <f t="shared" si="4"/>
        <v>0</v>
      </c>
      <c r="Z31" s="39">
        <f t="shared" si="5"/>
        <v>0</v>
      </c>
      <c r="AA31" s="41">
        <f t="shared" si="6"/>
        <v>0.14000000000000001</v>
      </c>
      <c r="AB31" s="10">
        <v>54</v>
      </c>
      <c r="AC31" s="14">
        <v>54</v>
      </c>
      <c r="AD31" s="13"/>
      <c r="AE31" s="14"/>
      <c r="AF31" s="14">
        <v>5</v>
      </c>
      <c r="AG31" s="14"/>
      <c r="AH31" s="14"/>
      <c r="AI31" s="14"/>
      <c r="AJ31" s="14">
        <f t="shared" si="7"/>
        <v>5</v>
      </c>
      <c r="AK31" s="15">
        <f t="shared" si="8"/>
        <v>1.9</v>
      </c>
      <c r="AL31" s="37">
        <f t="shared" si="9"/>
        <v>3.5000000000000003E-2</v>
      </c>
      <c r="AM31" s="13"/>
      <c r="AN31" s="14"/>
      <c r="AO31" s="14"/>
      <c r="AP31" s="14"/>
      <c r="AQ31" s="14"/>
      <c r="AR31" s="14"/>
      <c r="AS31" s="14"/>
      <c r="AT31" s="14"/>
      <c r="AU31" s="14"/>
      <c r="AV31" s="14">
        <f t="shared" si="10"/>
        <v>0</v>
      </c>
      <c r="AW31" s="15">
        <f t="shared" si="11"/>
        <v>0</v>
      </c>
      <c r="AX31" s="39">
        <f t="shared" si="12"/>
        <v>0</v>
      </c>
      <c r="AY31" s="50">
        <f t="shared" si="13"/>
        <v>3.5000000000000003E-2</v>
      </c>
      <c r="AZ31" s="49">
        <f t="shared" si="14"/>
        <v>0.17500000000000002</v>
      </c>
    </row>
    <row r="32" spans="2:52" x14ac:dyDescent="0.25">
      <c r="B32" s="14" t="s">
        <v>18</v>
      </c>
      <c r="C32" s="15">
        <v>68</v>
      </c>
      <c r="D32" s="14">
        <v>5</v>
      </c>
      <c r="E32" s="11">
        <v>5</v>
      </c>
      <c r="F32" s="13"/>
      <c r="G32" s="14"/>
      <c r="H32" s="14">
        <v>25</v>
      </c>
      <c r="I32" s="14"/>
      <c r="J32" s="14"/>
      <c r="K32" s="14"/>
      <c r="L32" s="14">
        <f t="shared" si="0"/>
        <v>25</v>
      </c>
      <c r="M32" s="15">
        <f t="shared" si="1"/>
        <v>1.7</v>
      </c>
      <c r="N32" s="37">
        <f t="shared" si="2"/>
        <v>0.7</v>
      </c>
      <c r="O32" s="13"/>
      <c r="P32" s="14"/>
      <c r="Q32" s="14"/>
      <c r="R32" s="14"/>
      <c r="S32" s="14"/>
      <c r="T32" s="14">
        <v>15</v>
      </c>
      <c r="U32" s="14"/>
      <c r="V32" s="14"/>
      <c r="W32" s="14"/>
      <c r="X32" s="14">
        <f t="shared" si="3"/>
        <v>15</v>
      </c>
      <c r="Y32" s="15">
        <f t="shared" si="4"/>
        <v>1.02</v>
      </c>
      <c r="Z32" s="39">
        <f t="shared" si="5"/>
        <v>0.42</v>
      </c>
      <c r="AA32" s="41">
        <f t="shared" si="6"/>
        <v>1.1199999999999999</v>
      </c>
      <c r="AB32" s="10">
        <v>5</v>
      </c>
      <c r="AC32" s="14">
        <v>5</v>
      </c>
      <c r="AD32" s="13"/>
      <c r="AE32" s="14"/>
      <c r="AF32" s="14">
        <v>25</v>
      </c>
      <c r="AG32" s="14"/>
      <c r="AH32" s="14"/>
      <c r="AI32" s="14"/>
      <c r="AJ32" s="14">
        <f t="shared" si="7"/>
        <v>25</v>
      </c>
      <c r="AK32" s="15">
        <f t="shared" si="8"/>
        <v>1.7</v>
      </c>
      <c r="AL32" s="37">
        <f t="shared" si="9"/>
        <v>0.17499999999999999</v>
      </c>
      <c r="AM32" s="13"/>
      <c r="AN32" s="14"/>
      <c r="AO32" s="14"/>
      <c r="AP32" s="14"/>
      <c r="AQ32" s="14"/>
      <c r="AR32" s="14">
        <v>15</v>
      </c>
      <c r="AS32" s="14"/>
      <c r="AT32" s="14"/>
      <c r="AU32" s="14"/>
      <c r="AV32" s="14">
        <f t="shared" si="10"/>
        <v>15</v>
      </c>
      <c r="AW32" s="15">
        <f t="shared" si="11"/>
        <v>1.02</v>
      </c>
      <c r="AX32" s="39">
        <f t="shared" si="12"/>
        <v>0.105</v>
      </c>
      <c r="AY32" s="50">
        <f t="shared" si="13"/>
        <v>0.27999999999999997</v>
      </c>
      <c r="AZ32" s="49">
        <f t="shared" si="14"/>
        <v>1.4</v>
      </c>
    </row>
    <row r="33" spans="2:52" s="136" customFormat="1" x14ac:dyDescent="0.25">
      <c r="B33" s="28" t="s">
        <v>42</v>
      </c>
      <c r="C33" s="127">
        <v>130</v>
      </c>
      <c r="D33" s="28">
        <v>10</v>
      </c>
      <c r="E33" s="128">
        <v>10</v>
      </c>
      <c r="F33" s="129"/>
      <c r="G33" s="28"/>
      <c r="H33" s="28"/>
      <c r="I33" s="28">
        <v>150</v>
      </c>
      <c r="J33" s="28"/>
      <c r="K33" s="28"/>
      <c r="L33" s="28">
        <f t="shared" si="0"/>
        <v>150</v>
      </c>
      <c r="M33" s="127">
        <f t="shared" si="1"/>
        <v>19.5</v>
      </c>
      <c r="N33" s="130">
        <f t="shared" si="2"/>
        <v>4.2</v>
      </c>
      <c r="O33" s="129"/>
      <c r="P33" s="28"/>
      <c r="Q33" s="28"/>
      <c r="R33" s="28"/>
      <c r="S33" s="28"/>
      <c r="T33" s="28">
        <v>45.4</v>
      </c>
      <c r="U33" s="28"/>
      <c r="V33" s="28"/>
      <c r="W33" s="28"/>
      <c r="X33" s="28">
        <f t="shared" si="3"/>
        <v>45.4</v>
      </c>
      <c r="Y33" s="127">
        <f t="shared" si="4"/>
        <v>5.9020000000000001</v>
      </c>
      <c r="Z33" s="131">
        <f t="shared" si="5"/>
        <v>1.2712000000000001</v>
      </c>
      <c r="AA33" s="132">
        <f t="shared" si="6"/>
        <v>5.4712000000000005</v>
      </c>
      <c r="AB33" s="133">
        <v>10</v>
      </c>
      <c r="AC33" s="28">
        <v>10</v>
      </c>
      <c r="AD33" s="129"/>
      <c r="AE33" s="28"/>
      <c r="AF33" s="28"/>
      <c r="AG33" s="28">
        <v>150</v>
      </c>
      <c r="AH33" s="28"/>
      <c r="AI33" s="28"/>
      <c r="AJ33" s="28">
        <f t="shared" si="7"/>
        <v>150</v>
      </c>
      <c r="AK33" s="127">
        <f t="shared" si="8"/>
        <v>19.5</v>
      </c>
      <c r="AL33" s="37">
        <f t="shared" si="9"/>
        <v>1.05</v>
      </c>
      <c r="AM33" s="129"/>
      <c r="AN33" s="28"/>
      <c r="AO33" s="28"/>
      <c r="AP33" s="28"/>
      <c r="AQ33" s="28"/>
      <c r="AR33" s="28">
        <v>45.4</v>
      </c>
      <c r="AS33" s="28"/>
      <c r="AT33" s="28"/>
      <c r="AU33" s="28"/>
      <c r="AV33" s="28">
        <f t="shared" si="10"/>
        <v>45.4</v>
      </c>
      <c r="AW33" s="127">
        <f t="shared" si="11"/>
        <v>5.9020000000000001</v>
      </c>
      <c r="AX33" s="39">
        <f t="shared" si="12"/>
        <v>0.31780000000000003</v>
      </c>
      <c r="AY33" s="134">
        <f t="shared" si="13"/>
        <v>1.3678000000000001</v>
      </c>
      <c r="AZ33" s="135">
        <f t="shared" si="14"/>
        <v>6.8390000000000004</v>
      </c>
    </row>
    <row r="34" spans="2:52" s="136" customFormat="1" x14ac:dyDescent="0.25">
      <c r="B34" s="28" t="s">
        <v>43</v>
      </c>
      <c r="C34" s="127"/>
      <c r="D34" s="28">
        <v>100</v>
      </c>
      <c r="E34" s="128">
        <v>100</v>
      </c>
      <c r="F34" s="129"/>
      <c r="G34" s="28"/>
      <c r="H34" s="28"/>
      <c r="I34" s="28">
        <v>150</v>
      </c>
      <c r="J34" s="28"/>
      <c r="K34" s="28"/>
      <c r="L34" s="28">
        <f t="shared" si="0"/>
        <v>150</v>
      </c>
      <c r="M34" s="127">
        <f t="shared" si="1"/>
        <v>0</v>
      </c>
      <c r="N34" s="130">
        <f t="shared" si="2"/>
        <v>4.2</v>
      </c>
      <c r="O34" s="129"/>
      <c r="P34" s="28"/>
      <c r="Q34" s="28"/>
      <c r="R34" s="28"/>
      <c r="S34" s="28"/>
      <c r="T34" s="28">
        <v>45.4</v>
      </c>
      <c r="U34" s="28"/>
      <c r="V34" s="28"/>
      <c r="W34" s="28"/>
      <c r="X34" s="28">
        <f t="shared" si="3"/>
        <v>45.4</v>
      </c>
      <c r="Y34" s="127">
        <f t="shared" si="4"/>
        <v>0</v>
      </c>
      <c r="Z34" s="131">
        <f t="shared" si="5"/>
        <v>1.2712000000000001</v>
      </c>
      <c r="AA34" s="132">
        <f t="shared" si="6"/>
        <v>5.4712000000000005</v>
      </c>
      <c r="AB34" s="133">
        <v>100</v>
      </c>
      <c r="AC34" s="28">
        <v>100</v>
      </c>
      <c r="AD34" s="129"/>
      <c r="AE34" s="28"/>
      <c r="AF34" s="28"/>
      <c r="AG34" s="28">
        <v>150</v>
      </c>
      <c r="AH34" s="28"/>
      <c r="AI34" s="28"/>
      <c r="AJ34" s="28">
        <f t="shared" si="7"/>
        <v>150</v>
      </c>
      <c r="AK34" s="127">
        <f t="shared" si="8"/>
        <v>0</v>
      </c>
      <c r="AL34" s="37">
        <f t="shared" si="9"/>
        <v>1.05</v>
      </c>
      <c r="AM34" s="129"/>
      <c r="AN34" s="28"/>
      <c r="AO34" s="28"/>
      <c r="AP34" s="28"/>
      <c r="AQ34" s="28"/>
      <c r="AR34" s="28">
        <v>45.4</v>
      </c>
      <c r="AS34" s="28"/>
      <c r="AT34" s="28"/>
      <c r="AU34" s="28"/>
      <c r="AV34" s="28">
        <f t="shared" si="10"/>
        <v>45.4</v>
      </c>
      <c r="AW34" s="127">
        <f t="shared" si="11"/>
        <v>0</v>
      </c>
      <c r="AX34" s="39">
        <f t="shared" si="12"/>
        <v>0.31780000000000003</v>
      </c>
      <c r="AY34" s="134">
        <f t="shared" si="13"/>
        <v>1.3678000000000001</v>
      </c>
      <c r="AZ34" s="135">
        <f t="shared" si="14"/>
        <v>6.8390000000000004</v>
      </c>
    </row>
    <row r="35" spans="2:52" x14ac:dyDescent="0.25">
      <c r="B35" s="14" t="s">
        <v>44</v>
      </c>
      <c r="C35" s="33">
        <v>180</v>
      </c>
      <c r="D35" s="14">
        <v>40</v>
      </c>
      <c r="E35" s="11">
        <v>40</v>
      </c>
      <c r="F35" s="13"/>
      <c r="G35" s="14"/>
      <c r="H35" s="14"/>
      <c r="I35" s="14"/>
      <c r="J35" s="14"/>
      <c r="K35" s="14"/>
      <c r="L35" s="14">
        <f t="shared" si="0"/>
        <v>0</v>
      </c>
      <c r="M35" s="15">
        <f t="shared" si="1"/>
        <v>0</v>
      </c>
      <c r="N35" s="37">
        <f t="shared" si="2"/>
        <v>0</v>
      </c>
      <c r="O35" s="13">
        <v>91.2</v>
      </c>
      <c r="P35" s="14"/>
      <c r="Q35" s="14"/>
      <c r="R35" s="14"/>
      <c r="S35" s="14"/>
      <c r="T35" s="14"/>
      <c r="U35" s="14"/>
      <c r="V35" s="14"/>
      <c r="W35" s="14"/>
      <c r="X35" s="14">
        <f t="shared" si="3"/>
        <v>91.2</v>
      </c>
      <c r="Y35" s="15">
        <f t="shared" si="4"/>
        <v>16.416</v>
      </c>
      <c r="Z35" s="39">
        <f t="shared" si="5"/>
        <v>2.5535999999999999</v>
      </c>
      <c r="AA35" s="41">
        <f t="shared" si="6"/>
        <v>2.5535999999999999</v>
      </c>
      <c r="AB35" s="10">
        <v>60</v>
      </c>
      <c r="AC35" s="14">
        <v>60</v>
      </c>
      <c r="AD35" s="13"/>
      <c r="AE35" s="14"/>
      <c r="AF35" s="14"/>
      <c r="AG35" s="14"/>
      <c r="AH35" s="14"/>
      <c r="AI35" s="14"/>
      <c r="AJ35" s="14">
        <f t="shared" si="7"/>
        <v>0</v>
      </c>
      <c r="AK35" s="15">
        <f t="shared" si="8"/>
        <v>0</v>
      </c>
      <c r="AL35" s="37">
        <f t="shared" si="9"/>
        <v>0</v>
      </c>
      <c r="AM35" s="13">
        <v>136.80000000000001</v>
      </c>
      <c r="AN35" s="14"/>
      <c r="AO35" s="14"/>
      <c r="AP35" s="14"/>
      <c r="AQ35" s="14"/>
      <c r="AR35" s="14"/>
      <c r="AS35" s="14"/>
      <c r="AT35" s="14"/>
      <c r="AU35" s="14"/>
      <c r="AV35" s="14">
        <f t="shared" si="10"/>
        <v>136.80000000000001</v>
      </c>
      <c r="AW35" s="15">
        <f t="shared" si="11"/>
        <v>24.624000000000002</v>
      </c>
      <c r="AX35" s="39">
        <f t="shared" si="12"/>
        <v>0.95760000000000012</v>
      </c>
      <c r="AY35" s="50">
        <f t="shared" si="13"/>
        <v>0.95760000000000012</v>
      </c>
      <c r="AZ35" s="49">
        <f t="shared" si="14"/>
        <v>3.5112000000000001</v>
      </c>
    </row>
    <row r="36" spans="2:52" x14ac:dyDescent="0.25">
      <c r="B36" s="14" t="s">
        <v>45</v>
      </c>
      <c r="C36" s="33">
        <v>125</v>
      </c>
      <c r="D36" s="14">
        <v>140</v>
      </c>
      <c r="E36" s="11">
        <v>140</v>
      </c>
      <c r="F36" s="13"/>
      <c r="G36" s="14"/>
      <c r="H36" s="14"/>
      <c r="I36" s="14"/>
      <c r="J36" s="14"/>
      <c r="K36" s="14"/>
      <c r="L36" s="14">
        <f t="shared" si="0"/>
        <v>0</v>
      </c>
      <c r="M36" s="15">
        <f t="shared" si="1"/>
        <v>0</v>
      </c>
      <c r="N36" s="37">
        <f t="shared" si="2"/>
        <v>0</v>
      </c>
      <c r="O36" s="13">
        <v>8</v>
      </c>
      <c r="P36" s="14"/>
      <c r="Q36" s="14">
        <v>16</v>
      </c>
      <c r="R36" s="14">
        <v>7.2</v>
      </c>
      <c r="S36" s="14"/>
      <c r="T36" s="14"/>
      <c r="U36" s="14"/>
      <c r="V36" s="14"/>
      <c r="W36" s="14"/>
      <c r="X36" s="14">
        <f t="shared" si="3"/>
        <v>31.2</v>
      </c>
      <c r="Y36" s="15">
        <f t="shared" si="4"/>
        <v>3.9</v>
      </c>
      <c r="Z36" s="39">
        <f t="shared" si="5"/>
        <v>0.87360000000000004</v>
      </c>
      <c r="AA36" s="41">
        <f t="shared" si="6"/>
        <v>0.87360000000000004</v>
      </c>
      <c r="AB36" s="10">
        <v>140</v>
      </c>
      <c r="AC36" s="14">
        <v>140</v>
      </c>
      <c r="AD36" s="13"/>
      <c r="AE36" s="14"/>
      <c r="AF36" s="14"/>
      <c r="AG36" s="14"/>
      <c r="AH36" s="14"/>
      <c r="AI36" s="14"/>
      <c r="AJ36" s="14">
        <f t="shared" si="7"/>
        <v>0</v>
      </c>
      <c r="AK36" s="15">
        <f t="shared" si="8"/>
        <v>0</v>
      </c>
      <c r="AL36" s="37">
        <f t="shared" si="9"/>
        <v>0</v>
      </c>
      <c r="AM36" s="13">
        <v>12</v>
      </c>
      <c r="AN36" s="14"/>
      <c r="AO36" s="14">
        <v>24</v>
      </c>
      <c r="AP36" s="14">
        <v>8</v>
      </c>
      <c r="AQ36" s="14"/>
      <c r="AR36" s="14"/>
      <c r="AS36" s="14"/>
      <c r="AT36" s="14"/>
      <c r="AU36" s="14"/>
      <c r="AV36" s="14">
        <f t="shared" si="10"/>
        <v>44</v>
      </c>
      <c r="AW36" s="15">
        <f t="shared" si="11"/>
        <v>5.5</v>
      </c>
      <c r="AX36" s="39">
        <f t="shared" si="12"/>
        <v>0.308</v>
      </c>
      <c r="AY36" s="50">
        <f t="shared" si="13"/>
        <v>0.308</v>
      </c>
      <c r="AZ36" s="49">
        <f t="shared" si="14"/>
        <v>1.1816</v>
      </c>
    </row>
    <row r="37" spans="2:52" x14ac:dyDescent="0.25">
      <c r="B37" s="14" t="s">
        <v>24</v>
      </c>
      <c r="C37" s="33">
        <v>50</v>
      </c>
      <c r="D37" s="14">
        <v>40</v>
      </c>
      <c r="E37" s="11">
        <v>40</v>
      </c>
      <c r="F37" s="13"/>
      <c r="G37" s="14"/>
      <c r="H37" s="14"/>
      <c r="I37" s="14"/>
      <c r="J37" s="14"/>
      <c r="K37" s="14"/>
      <c r="L37" s="14">
        <f t="shared" si="0"/>
        <v>0</v>
      </c>
      <c r="M37" s="15">
        <f t="shared" si="1"/>
        <v>0</v>
      </c>
      <c r="N37" s="37">
        <f t="shared" si="2"/>
        <v>0</v>
      </c>
      <c r="O37" s="13"/>
      <c r="P37" s="14">
        <v>80</v>
      </c>
      <c r="Q37" s="14"/>
      <c r="R37" s="14"/>
      <c r="S37" s="14"/>
      <c r="T37" s="14"/>
      <c r="U37" s="14"/>
      <c r="V37" s="14"/>
      <c r="W37" s="14"/>
      <c r="X37" s="14">
        <f t="shared" si="3"/>
        <v>80</v>
      </c>
      <c r="Y37" s="15">
        <f t="shared" si="4"/>
        <v>4</v>
      </c>
      <c r="Z37" s="39">
        <f t="shared" si="5"/>
        <v>2.2400000000000002</v>
      </c>
      <c r="AA37" s="41">
        <f t="shared" si="6"/>
        <v>2.2400000000000002</v>
      </c>
      <c r="AB37" s="10">
        <v>60</v>
      </c>
      <c r="AC37" s="14">
        <v>60</v>
      </c>
      <c r="AD37" s="13"/>
      <c r="AE37" s="14"/>
      <c r="AF37" s="14"/>
      <c r="AG37" s="14"/>
      <c r="AH37" s="14"/>
      <c r="AI37" s="14"/>
      <c r="AJ37" s="14">
        <f t="shared" si="7"/>
        <v>0</v>
      </c>
      <c r="AK37" s="15">
        <f t="shared" si="8"/>
        <v>0</v>
      </c>
      <c r="AL37" s="37">
        <f t="shared" si="9"/>
        <v>0</v>
      </c>
      <c r="AM37" s="13"/>
      <c r="AN37" s="14">
        <v>96</v>
      </c>
      <c r="AO37" s="14"/>
      <c r="AP37" s="14"/>
      <c r="AQ37" s="14"/>
      <c r="AR37" s="14"/>
      <c r="AS37" s="14"/>
      <c r="AT37" s="14"/>
      <c r="AU37" s="14"/>
      <c r="AV37" s="14">
        <f t="shared" si="10"/>
        <v>96</v>
      </c>
      <c r="AW37" s="15">
        <f t="shared" si="11"/>
        <v>4.8</v>
      </c>
      <c r="AX37" s="39">
        <f t="shared" si="12"/>
        <v>0.67200000000000004</v>
      </c>
      <c r="AY37" s="50">
        <f t="shared" si="13"/>
        <v>0.67200000000000004</v>
      </c>
      <c r="AZ37" s="49">
        <f t="shared" si="14"/>
        <v>2.9120000000000004</v>
      </c>
    </row>
    <row r="38" spans="2:52" x14ac:dyDescent="0.25">
      <c r="B38" s="14" t="s">
        <v>16</v>
      </c>
      <c r="C38" s="33">
        <v>75</v>
      </c>
      <c r="D38" s="14">
        <v>140</v>
      </c>
      <c r="E38" s="11">
        <v>140</v>
      </c>
      <c r="F38" s="13"/>
      <c r="G38" s="14"/>
      <c r="H38" s="14"/>
      <c r="I38" s="14"/>
      <c r="J38" s="14"/>
      <c r="K38" s="14"/>
      <c r="L38" s="14">
        <f t="shared" si="0"/>
        <v>0</v>
      </c>
      <c r="M38" s="15">
        <f t="shared" si="1"/>
        <v>0</v>
      </c>
      <c r="N38" s="37">
        <f t="shared" si="2"/>
        <v>0</v>
      </c>
      <c r="O38" s="13"/>
      <c r="P38" s="14">
        <v>12.5</v>
      </c>
      <c r="Q38" s="14"/>
      <c r="R38" s="14">
        <v>36</v>
      </c>
      <c r="S38" s="14"/>
      <c r="T38" s="14"/>
      <c r="U38" s="14"/>
      <c r="V38" s="14"/>
      <c r="W38" s="14"/>
      <c r="X38" s="14">
        <f t="shared" si="3"/>
        <v>48.5</v>
      </c>
      <c r="Y38" s="15">
        <f t="shared" si="4"/>
        <v>3.6375000000000002</v>
      </c>
      <c r="Z38" s="39">
        <f t="shared" si="5"/>
        <v>1.3580000000000001</v>
      </c>
      <c r="AA38" s="41">
        <f t="shared" si="6"/>
        <v>1.3580000000000001</v>
      </c>
      <c r="AB38" s="10">
        <v>140</v>
      </c>
      <c r="AC38" s="14">
        <v>140</v>
      </c>
      <c r="AD38" s="13"/>
      <c r="AE38" s="14"/>
      <c r="AF38" s="14"/>
      <c r="AG38" s="14"/>
      <c r="AH38" s="14"/>
      <c r="AI38" s="14"/>
      <c r="AJ38" s="14">
        <f t="shared" si="7"/>
        <v>0</v>
      </c>
      <c r="AK38" s="15">
        <f t="shared" si="8"/>
        <v>0</v>
      </c>
      <c r="AL38" s="37">
        <f t="shared" si="9"/>
        <v>0</v>
      </c>
      <c r="AM38" s="13"/>
      <c r="AN38" s="14">
        <v>15</v>
      </c>
      <c r="AO38" s="14"/>
      <c r="AP38" s="14">
        <v>40</v>
      </c>
      <c r="AQ38" s="14"/>
      <c r="AR38" s="14"/>
      <c r="AS38" s="14"/>
      <c r="AT38" s="14"/>
      <c r="AU38" s="14"/>
      <c r="AV38" s="14">
        <f t="shared" si="10"/>
        <v>55</v>
      </c>
      <c r="AW38" s="15">
        <f t="shared" si="11"/>
        <v>4.125</v>
      </c>
      <c r="AX38" s="39">
        <f t="shared" si="12"/>
        <v>0.38500000000000001</v>
      </c>
      <c r="AY38" s="50">
        <f t="shared" si="13"/>
        <v>0.38500000000000001</v>
      </c>
      <c r="AZ38" s="49">
        <f t="shared" si="14"/>
        <v>1.7430000000000001</v>
      </c>
    </row>
    <row r="39" spans="2:52" x14ac:dyDescent="0.25">
      <c r="B39" s="14" t="s">
        <v>25</v>
      </c>
      <c r="C39" s="33">
        <v>55</v>
      </c>
      <c r="D39" s="14">
        <v>140</v>
      </c>
      <c r="E39" s="11">
        <v>140</v>
      </c>
      <c r="F39" s="13"/>
      <c r="G39" s="14"/>
      <c r="H39" s="14"/>
      <c r="I39" s="14"/>
      <c r="J39" s="14"/>
      <c r="K39" s="14"/>
      <c r="L39" s="14">
        <f t="shared" si="0"/>
        <v>0</v>
      </c>
      <c r="M39" s="15">
        <f t="shared" si="1"/>
        <v>0</v>
      </c>
      <c r="N39" s="37">
        <f t="shared" si="2"/>
        <v>0</v>
      </c>
      <c r="O39" s="13"/>
      <c r="P39" s="14">
        <v>57.5</v>
      </c>
      <c r="Q39" s="14"/>
      <c r="R39" s="14">
        <v>77.400000000000006</v>
      </c>
      <c r="S39" s="14"/>
      <c r="T39" s="14"/>
      <c r="U39" s="14"/>
      <c r="V39" s="14"/>
      <c r="W39" s="14"/>
      <c r="X39" s="14">
        <f t="shared" si="3"/>
        <v>134.9</v>
      </c>
      <c r="Y39" s="15">
        <f t="shared" si="4"/>
        <v>7.4195000000000002</v>
      </c>
      <c r="Z39" s="39">
        <f t="shared" si="5"/>
        <v>3.7772000000000001</v>
      </c>
      <c r="AA39" s="41">
        <f t="shared" si="6"/>
        <v>3.7772000000000001</v>
      </c>
      <c r="AB39" s="10">
        <v>140</v>
      </c>
      <c r="AC39" s="14">
        <v>140</v>
      </c>
      <c r="AD39" s="13"/>
      <c r="AE39" s="14"/>
      <c r="AF39" s="14"/>
      <c r="AG39" s="14"/>
      <c r="AH39" s="14"/>
      <c r="AI39" s="14"/>
      <c r="AJ39" s="14">
        <f t="shared" si="7"/>
        <v>0</v>
      </c>
      <c r="AK39" s="15">
        <f t="shared" si="8"/>
        <v>0</v>
      </c>
      <c r="AL39" s="37">
        <f t="shared" si="9"/>
        <v>0</v>
      </c>
      <c r="AM39" s="13"/>
      <c r="AN39" s="14">
        <v>69</v>
      </c>
      <c r="AO39" s="14"/>
      <c r="AP39" s="14">
        <v>86</v>
      </c>
      <c r="AQ39" s="14"/>
      <c r="AR39" s="14"/>
      <c r="AS39" s="14"/>
      <c r="AT39" s="14"/>
      <c r="AU39" s="14"/>
      <c r="AV39" s="14">
        <f t="shared" si="10"/>
        <v>155</v>
      </c>
      <c r="AW39" s="15">
        <f t="shared" si="11"/>
        <v>8.5250000000000004</v>
      </c>
      <c r="AX39" s="39">
        <f t="shared" si="12"/>
        <v>1.085</v>
      </c>
      <c r="AY39" s="50">
        <f t="shared" si="13"/>
        <v>1.085</v>
      </c>
      <c r="AZ39" s="49">
        <f t="shared" si="14"/>
        <v>4.8621999999999996</v>
      </c>
    </row>
    <row r="40" spans="2:52" x14ac:dyDescent="0.25">
      <c r="B40" s="14" t="s">
        <v>46</v>
      </c>
      <c r="C40" s="33">
        <v>45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>
        <f t="shared" si="0"/>
        <v>0</v>
      </c>
      <c r="M40" s="15">
        <f t="shared" si="1"/>
        <v>0</v>
      </c>
      <c r="N40" s="37">
        <f t="shared" si="2"/>
        <v>0</v>
      </c>
      <c r="O40" s="13"/>
      <c r="P40" s="14">
        <v>13.5</v>
      </c>
      <c r="Q40" s="14"/>
      <c r="R40" s="14">
        <v>17</v>
      </c>
      <c r="S40" s="14"/>
      <c r="T40" s="14"/>
      <c r="U40" s="14"/>
      <c r="V40" s="14"/>
      <c r="W40" s="14"/>
      <c r="X40" s="14">
        <f t="shared" si="3"/>
        <v>30.5</v>
      </c>
      <c r="Y40" s="15">
        <f t="shared" si="4"/>
        <v>1.3725000000000001</v>
      </c>
      <c r="Z40" s="39">
        <f t="shared" si="5"/>
        <v>0.85399999999999998</v>
      </c>
      <c r="AA40" s="41">
        <f t="shared" si="6"/>
        <v>0.85399999999999998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>
        <f t="shared" si="7"/>
        <v>0</v>
      </c>
      <c r="AK40" s="15">
        <f t="shared" si="8"/>
        <v>0</v>
      </c>
      <c r="AL40" s="37">
        <f t="shared" si="9"/>
        <v>0</v>
      </c>
      <c r="AM40" s="13"/>
      <c r="AN40" s="14">
        <v>16.2</v>
      </c>
      <c r="AO40" s="14"/>
      <c r="AP40" s="14">
        <v>19</v>
      </c>
      <c r="AQ40" s="14"/>
      <c r="AR40" s="14"/>
      <c r="AS40" s="14"/>
      <c r="AT40" s="14"/>
      <c r="AU40" s="14"/>
      <c r="AV40" s="14">
        <f t="shared" si="10"/>
        <v>35.200000000000003</v>
      </c>
      <c r="AW40" s="15">
        <f t="shared" si="11"/>
        <v>1.5840000000000003</v>
      </c>
      <c r="AX40" s="39">
        <f t="shared" si="12"/>
        <v>0.24640000000000004</v>
      </c>
      <c r="AY40" s="50">
        <f t="shared" si="13"/>
        <v>0.24640000000000004</v>
      </c>
      <c r="AZ40" s="49">
        <f t="shared" si="14"/>
        <v>1.1004</v>
      </c>
    </row>
    <row r="41" spans="2:52" x14ac:dyDescent="0.25">
      <c r="B41" s="14" t="s">
        <v>122</v>
      </c>
      <c r="C41" s="33">
        <v>195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>
        <f t="shared" si="0"/>
        <v>0</v>
      </c>
      <c r="M41" s="15">
        <f t="shared" si="1"/>
        <v>0</v>
      </c>
      <c r="N41" s="37">
        <f t="shared" si="2"/>
        <v>0</v>
      </c>
      <c r="O41" s="13"/>
      <c r="P41" s="14">
        <v>24</v>
      </c>
      <c r="Q41" s="14"/>
      <c r="R41" s="14"/>
      <c r="S41" s="14"/>
      <c r="T41" s="14"/>
      <c r="U41" s="14"/>
      <c r="V41" s="14"/>
      <c r="W41" s="14"/>
      <c r="X41" s="14">
        <f t="shared" si="3"/>
        <v>24</v>
      </c>
      <c r="Y41" s="15">
        <f t="shared" si="4"/>
        <v>4.68</v>
      </c>
      <c r="Z41" s="39">
        <f t="shared" si="5"/>
        <v>0.67200000000000004</v>
      </c>
      <c r="AA41" s="41">
        <f t="shared" si="6"/>
        <v>0.67200000000000004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>
        <f t="shared" si="7"/>
        <v>0</v>
      </c>
      <c r="AK41" s="15">
        <f t="shared" si="8"/>
        <v>0</v>
      </c>
      <c r="AL41" s="37">
        <f t="shared" si="9"/>
        <v>0</v>
      </c>
      <c r="AM41" s="13"/>
      <c r="AN41" s="14">
        <v>36</v>
      </c>
      <c r="AO41" s="14"/>
      <c r="AP41" s="14"/>
      <c r="AQ41" s="14"/>
      <c r="AR41" s="14"/>
      <c r="AS41" s="14"/>
      <c r="AT41" s="14"/>
      <c r="AU41" s="14"/>
      <c r="AV41" s="14">
        <f t="shared" si="10"/>
        <v>36</v>
      </c>
      <c r="AW41" s="15">
        <f t="shared" si="11"/>
        <v>7.02</v>
      </c>
      <c r="AX41" s="39">
        <f t="shared" si="12"/>
        <v>0.252</v>
      </c>
      <c r="AY41" s="50">
        <f t="shared" si="13"/>
        <v>0.252</v>
      </c>
      <c r="AZ41" s="49">
        <f t="shared" si="14"/>
        <v>0.92400000000000004</v>
      </c>
    </row>
    <row r="42" spans="2:52" x14ac:dyDescent="0.25">
      <c r="B42" s="14" t="s">
        <v>47</v>
      </c>
      <c r="C42" s="33">
        <v>130</v>
      </c>
      <c r="D42" s="14">
        <v>40</v>
      </c>
      <c r="E42" s="11">
        <v>40</v>
      </c>
      <c r="F42" s="13"/>
      <c r="G42" s="14"/>
      <c r="H42" s="14"/>
      <c r="I42" s="14"/>
      <c r="J42" s="14"/>
      <c r="K42" s="14"/>
      <c r="L42" s="14">
        <f t="shared" si="0"/>
        <v>0</v>
      </c>
      <c r="M42" s="15">
        <f t="shared" si="1"/>
        <v>0</v>
      </c>
      <c r="N42" s="37">
        <f t="shared" si="2"/>
        <v>0</v>
      </c>
      <c r="O42" s="13"/>
      <c r="P42" s="14">
        <v>3.3</v>
      </c>
      <c r="Q42" s="14"/>
      <c r="R42" s="14"/>
      <c r="S42" s="14"/>
      <c r="T42" s="14"/>
      <c r="U42" s="14"/>
      <c r="V42" s="14"/>
      <c r="W42" s="14"/>
      <c r="X42" s="14">
        <f t="shared" si="3"/>
        <v>3.3</v>
      </c>
      <c r="Y42" s="15">
        <f t="shared" si="4"/>
        <v>0.42899999999999999</v>
      </c>
      <c r="Z42" s="39">
        <f t="shared" si="5"/>
        <v>9.2399999999999996E-2</v>
      </c>
      <c r="AA42" s="41">
        <f t="shared" si="6"/>
        <v>9.2399999999999996E-2</v>
      </c>
      <c r="AB42" s="10">
        <v>60</v>
      </c>
      <c r="AC42" s="14">
        <v>60</v>
      </c>
      <c r="AD42" s="13"/>
      <c r="AE42" s="14"/>
      <c r="AF42" s="14"/>
      <c r="AG42" s="14"/>
      <c r="AH42" s="14"/>
      <c r="AI42" s="14"/>
      <c r="AJ42" s="14">
        <f t="shared" si="7"/>
        <v>0</v>
      </c>
      <c r="AK42" s="15">
        <f t="shared" si="8"/>
        <v>0</v>
      </c>
      <c r="AL42" s="37">
        <f t="shared" si="9"/>
        <v>0</v>
      </c>
      <c r="AM42" s="13"/>
      <c r="AN42" s="14">
        <v>3.9</v>
      </c>
      <c r="AO42" s="14"/>
      <c r="AP42" s="14"/>
      <c r="AQ42" s="14"/>
      <c r="AR42" s="14"/>
      <c r="AS42" s="14"/>
      <c r="AT42" s="14"/>
      <c r="AU42" s="14"/>
      <c r="AV42" s="14">
        <f t="shared" si="10"/>
        <v>3.9</v>
      </c>
      <c r="AW42" s="15">
        <f t="shared" si="11"/>
        <v>0.50700000000000001</v>
      </c>
      <c r="AX42" s="39">
        <f t="shared" si="12"/>
        <v>2.7300000000000001E-2</v>
      </c>
      <c r="AY42" s="50">
        <f t="shared" si="13"/>
        <v>2.7300000000000001E-2</v>
      </c>
      <c r="AZ42" s="49">
        <f t="shared" si="14"/>
        <v>0.1197</v>
      </c>
    </row>
    <row r="43" spans="2:52" x14ac:dyDescent="0.25">
      <c r="B43" s="14" t="s">
        <v>48</v>
      </c>
      <c r="C43" s="33">
        <v>240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>
        <f t="shared" si="0"/>
        <v>0</v>
      </c>
      <c r="M43" s="15">
        <f t="shared" si="1"/>
        <v>0</v>
      </c>
      <c r="N43" s="37">
        <f t="shared" si="2"/>
        <v>0</v>
      </c>
      <c r="O43" s="13"/>
      <c r="P43" s="14">
        <v>2.5</v>
      </c>
      <c r="Q43" s="14"/>
      <c r="R43" s="14"/>
      <c r="S43" s="14"/>
      <c r="T43" s="14"/>
      <c r="U43" s="14"/>
      <c r="V43" s="14"/>
      <c r="W43" s="14"/>
      <c r="X43" s="14">
        <f t="shared" si="3"/>
        <v>2.5</v>
      </c>
      <c r="Y43" s="15">
        <f t="shared" si="4"/>
        <v>0.6</v>
      </c>
      <c r="Z43" s="39">
        <f t="shared" si="5"/>
        <v>7.0000000000000007E-2</v>
      </c>
      <c r="AA43" s="41">
        <f t="shared" si="6"/>
        <v>7.0000000000000007E-2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>
        <f t="shared" si="7"/>
        <v>0</v>
      </c>
      <c r="AK43" s="15">
        <f t="shared" si="8"/>
        <v>0</v>
      </c>
      <c r="AL43" s="37">
        <f t="shared" si="9"/>
        <v>0</v>
      </c>
      <c r="AM43" s="13"/>
      <c r="AN43" s="14">
        <v>3</v>
      </c>
      <c r="AO43" s="14"/>
      <c r="AP43" s="14"/>
      <c r="AQ43" s="14"/>
      <c r="AR43" s="14"/>
      <c r="AS43" s="14"/>
      <c r="AT43" s="14"/>
      <c r="AU43" s="14"/>
      <c r="AV43" s="14">
        <f t="shared" si="10"/>
        <v>3</v>
      </c>
      <c r="AW43" s="15">
        <f t="shared" si="11"/>
        <v>0.72</v>
      </c>
      <c r="AX43" s="39">
        <f t="shared" si="12"/>
        <v>2.1000000000000001E-2</v>
      </c>
      <c r="AY43" s="50">
        <f t="shared" si="13"/>
        <v>2.1000000000000001E-2</v>
      </c>
      <c r="AZ43" s="49">
        <f t="shared" si="14"/>
        <v>9.1000000000000011E-2</v>
      </c>
    </row>
    <row r="44" spans="2:52" x14ac:dyDescent="0.25">
      <c r="B44" s="14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>
        <f t="shared" si="0"/>
        <v>0</v>
      </c>
      <c r="M44" s="15">
        <f t="shared" si="1"/>
        <v>0</v>
      </c>
      <c r="N44" s="37">
        <f t="shared" si="2"/>
        <v>0</v>
      </c>
      <c r="O44" s="13"/>
      <c r="P44" s="14"/>
      <c r="Q44" s="14">
        <v>174.4</v>
      </c>
      <c r="R44" s="14"/>
      <c r="S44" s="14"/>
      <c r="T44" s="14"/>
      <c r="U44" s="14"/>
      <c r="V44" s="14"/>
      <c r="W44" s="14"/>
      <c r="X44" s="14">
        <f t="shared" si="3"/>
        <v>174.4</v>
      </c>
      <c r="Y44" s="15">
        <f t="shared" si="4"/>
        <v>71.504000000000005</v>
      </c>
      <c r="Z44" s="39">
        <f t="shared" si="5"/>
        <v>4.8831999999999995</v>
      </c>
      <c r="AA44" s="41">
        <f t="shared" si="6"/>
        <v>4.8831999999999995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>
        <f t="shared" si="7"/>
        <v>0</v>
      </c>
      <c r="AK44" s="15">
        <f t="shared" si="8"/>
        <v>0</v>
      </c>
      <c r="AL44" s="37">
        <f t="shared" si="9"/>
        <v>0</v>
      </c>
      <c r="AM44" s="13"/>
      <c r="AN44" s="14"/>
      <c r="AO44" s="14">
        <v>218</v>
      </c>
      <c r="AP44" s="14"/>
      <c r="AQ44" s="14"/>
      <c r="AR44" s="14"/>
      <c r="AS44" s="14"/>
      <c r="AT44" s="14"/>
      <c r="AU44" s="14"/>
      <c r="AV44" s="14">
        <f t="shared" si="10"/>
        <v>218</v>
      </c>
      <c r="AW44" s="15">
        <f t="shared" si="11"/>
        <v>89.38</v>
      </c>
      <c r="AX44" s="39">
        <f t="shared" si="12"/>
        <v>1.526</v>
      </c>
      <c r="AY44" s="50">
        <f t="shared" si="13"/>
        <v>1.526</v>
      </c>
      <c r="AZ44" s="49">
        <f t="shared" si="14"/>
        <v>6.4091999999999993</v>
      </c>
    </row>
    <row r="45" spans="2:52" x14ac:dyDescent="0.25">
      <c r="B45" s="14" t="s">
        <v>50</v>
      </c>
      <c r="C45" s="33">
        <v>50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>
        <f t="shared" si="0"/>
        <v>0</v>
      </c>
      <c r="M45" s="15">
        <f t="shared" si="1"/>
        <v>0</v>
      </c>
      <c r="N45" s="37">
        <f t="shared" si="2"/>
        <v>0</v>
      </c>
      <c r="O45" s="13"/>
      <c r="P45" s="14"/>
      <c r="Q45" s="14"/>
      <c r="R45" s="14">
        <v>45</v>
      </c>
      <c r="S45" s="14"/>
      <c r="T45" s="14"/>
      <c r="U45" s="14"/>
      <c r="V45" s="14"/>
      <c r="W45" s="14"/>
      <c r="X45" s="14">
        <f t="shared" si="3"/>
        <v>45</v>
      </c>
      <c r="Y45" s="15">
        <f t="shared" si="4"/>
        <v>2.25</v>
      </c>
      <c r="Z45" s="39">
        <f t="shared" si="5"/>
        <v>1.26</v>
      </c>
      <c r="AA45" s="41">
        <f t="shared" si="6"/>
        <v>1.26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>
        <f t="shared" si="7"/>
        <v>0</v>
      </c>
      <c r="AK45" s="15">
        <f t="shared" si="8"/>
        <v>0</v>
      </c>
      <c r="AL45" s="37">
        <f t="shared" si="9"/>
        <v>0</v>
      </c>
      <c r="AM45" s="13"/>
      <c r="AN45" s="14"/>
      <c r="AO45" s="14"/>
      <c r="AP45" s="14">
        <v>50</v>
      </c>
      <c r="AQ45" s="14"/>
      <c r="AR45" s="14"/>
      <c r="AS45" s="14"/>
      <c r="AT45" s="14"/>
      <c r="AU45" s="14"/>
      <c r="AV45" s="14">
        <f t="shared" si="10"/>
        <v>50</v>
      </c>
      <c r="AW45" s="15">
        <f t="shared" si="11"/>
        <v>2.5</v>
      </c>
      <c r="AX45" s="39">
        <f t="shared" si="12"/>
        <v>0.35</v>
      </c>
      <c r="AY45" s="50">
        <f t="shared" si="13"/>
        <v>0.35</v>
      </c>
      <c r="AZ45" s="49">
        <f t="shared" si="14"/>
        <v>1.6099999999999999</v>
      </c>
    </row>
    <row r="46" spans="2:52" x14ac:dyDescent="0.25">
      <c r="B46" s="14" t="s">
        <v>37</v>
      </c>
      <c r="C46" s="33">
        <v>50</v>
      </c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>
        <f t="shared" si="0"/>
        <v>0</v>
      </c>
      <c r="M46" s="15">
        <f t="shared" si="1"/>
        <v>0</v>
      </c>
      <c r="N46" s="37">
        <f t="shared" si="2"/>
        <v>0</v>
      </c>
      <c r="O46" s="13"/>
      <c r="P46" s="14"/>
      <c r="Q46" s="14"/>
      <c r="R46" s="14"/>
      <c r="S46" s="14">
        <v>120</v>
      </c>
      <c r="T46" s="14"/>
      <c r="U46" s="14"/>
      <c r="V46" s="14"/>
      <c r="W46" s="14"/>
      <c r="X46" s="14">
        <f t="shared" si="3"/>
        <v>120</v>
      </c>
      <c r="Y46" s="15">
        <f t="shared" si="4"/>
        <v>6</v>
      </c>
      <c r="Z46" s="39">
        <f t="shared" si="5"/>
        <v>3.36</v>
      </c>
      <c r="AA46" s="41">
        <f t="shared" si="6"/>
        <v>3.36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>
        <f t="shared" si="7"/>
        <v>0</v>
      </c>
      <c r="AK46" s="15">
        <f t="shared" si="8"/>
        <v>0</v>
      </c>
      <c r="AL46" s="37">
        <f t="shared" si="9"/>
        <v>0</v>
      </c>
      <c r="AM46" s="13"/>
      <c r="AN46" s="14"/>
      <c r="AO46" s="14"/>
      <c r="AP46" s="14"/>
      <c r="AQ46" s="14">
        <v>120</v>
      </c>
      <c r="AR46" s="14"/>
      <c r="AS46" s="14"/>
      <c r="AT46" s="14"/>
      <c r="AU46" s="14"/>
      <c r="AV46" s="14">
        <f t="shared" si="10"/>
        <v>120</v>
      </c>
      <c r="AW46" s="15">
        <f t="shared" si="11"/>
        <v>6</v>
      </c>
      <c r="AX46" s="39">
        <f t="shared" si="12"/>
        <v>0.84</v>
      </c>
      <c r="AY46" s="50">
        <f t="shared" si="13"/>
        <v>0.84</v>
      </c>
      <c r="AZ46" s="49">
        <f t="shared" si="14"/>
        <v>4.2</v>
      </c>
    </row>
    <row r="47" spans="2:52" x14ac:dyDescent="0.25">
      <c r="B47" s="14" t="s">
        <v>51</v>
      </c>
      <c r="C47" s="33">
        <v>45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>
        <f t="shared" si="0"/>
        <v>0</v>
      </c>
      <c r="M47" s="15">
        <f t="shared" si="1"/>
        <v>0</v>
      </c>
      <c r="N47" s="37">
        <f t="shared" si="2"/>
        <v>0</v>
      </c>
      <c r="O47" s="13"/>
      <c r="P47" s="14"/>
      <c r="Q47" s="14"/>
      <c r="R47" s="14"/>
      <c r="S47" s="14"/>
      <c r="T47" s="14"/>
      <c r="U47" s="14"/>
      <c r="V47" s="14">
        <v>50</v>
      </c>
      <c r="W47" s="14"/>
      <c r="X47" s="14">
        <f t="shared" si="3"/>
        <v>50</v>
      </c>
      <c r="Y47" s="15">
        <f t="shared" si="4"/>
        <v>2.25</v>
      </c>
      <c r="Z47" s="39">
        <f t="shared" si="5"/>
        <v>1.4</v>
      </c>
      <c r="AA47" s="41">
        <f t="shared" si="6"/>
        <v>1.4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>
        <f t="shared" si="7"/>
        <v>0</v>
      </c>
      <c r="AK47" s="15">
        <f t="shared" si="8"/>
        <v>0</v>
      </c>
      <c r="AL47" s="37">
        <f t="shared" si="9"/>
        <v>0</v>
      </c>
      <c r="AM47" s="13"/>
      <c r="AN47" s="14"/>
      <c r="AO47" s="14"/>
      <c r="AP47" s="14"/>
      <c r="AQ47" s="14"/>
      <c r="AR47" s="14"/>
      <c r="AS47" s="14"/>
      <c r="AT47" s="14">
        <v>70</v>
      </c>
      <c r="AU47" s="14"/>
      <c r="AV47" s="14">
        <f t="shared" si="10"/>
        <v>70</v>
      </c>
      <c r="AW47" s="15">
        <f t="shared" si="11"/>
        <v>3.15</v>
      </c>
      <c r="AX47" s="39">
        <f t="shared" si="12"/>
        <v>0.49</v>
      </c>
      <c r="AY47" s="50">
        <f t="shared" si="13"/>
        <v>0.49</v>
      </c>
      <c r="AZ47" s="49">
        <f t="shared" si="14"/>
        <v>1.89</v>
      </c>
    </row>
    <row r="48" spans="2:52" x14ac:dyDescent="0.25">
      <c r="B48" s="14" t="s">
        <v>102</v>
      </c>
      <c r="C48" s="33">
        <v>13</v>
      </c>
      <c r="D48" s="14">
        <v>140</v>
      </c>
      <c r="E48" s="11">
        <v>140</v>
      </c>
      <c r="F48" s="13"/>
      <c r="G48" s="14"/>
      <c r="H48" s="14"/>
      <c r="I48" s="14"/>
      <c r="J48" s="14">
        <v>250</v>
      </c>
      <c r="K48" s="14"/>
      <c r="L48" s="14">
        <f t="shared" si="0"/>
        <v>250</v>
      </c>
      <c r="M48" s="15">
        <f t="shared" si="1"/>
        <v>3.25</v>
      </c>
      <c r="N48" s="37">
        <f t="shared" si="2"/>
        <v>7</v>
      </c>
      <c r="O48" s="13"/>
      <c r="P48" s="14"/>
      <c r="Q48" s="14"/>
      <c r="R48" s="14"/>
      <c r="S48" s="14"/>
      <c r="T48" s="14"/>
      <c r="U48" s="14"/>
      <c r="V48" s="14"/>
      <c r="W48" s="14">
        <v>250</v>
      </c>
      <c r="X48" s="14">
        <f t="shared" si="3"/>
        <v>250</v>
      </c>
      <c r="Y48" s="15">
        <f t="shared" si="4"/>
        <v>3.25</v>
      </c>
      <c r="Z48" s="39">
        <f t="shared" si="5"/>
        <v>7</v>
      </c>
      <c r="AA48" s="41">
        <f t="shared" si="6"/>
        <v>14</v>
      </c>
      <c r="AB48" s="10">
        <v>140</v>
      </c>
      <c r="AC48" s="14">
        <v>140</v>
      </c>
      <c r="AD48" s="13"/>
      <c r="AE48" s="14"/>
      <c r="AF48" s="14"/>
      <c r="AG48" s="14"/>
      <c r="AH48" s="14">
        <v>250</v>
      </c>
      <c r="AI48" s="14"/>
      <c r="AJ48" s="14">
        <f t="shared" si="7"/>
        <v>250</v>
      </c>
      <c r="AK48" s="15">
        <f t="shared" si="8"/>
        <v>3.25</v>
      </c>
      <c r="AL48" s="37">
        <f t="shared" si="9"/>
        <v>1.75</v>
      </c>
      <c r="AM48" s="13"/>
      <c r="AN48" s="14"/>
      <c r="AO48" s="14"/>
      <c r="AP48" s="14"/>
      <c r="AQ48" s="14"/>
      <c r="AR48" s="14"/>
      <c r="AS48" s="14"/>
      <c r="AT48" s="14"/>
      <c r="AU48" s="14">
        <v>250</v>
      </c>
      <c r="AV48" s="14">
        <f t="shared" si="10"/>
        <v>250</v>
      </c>
      <c r="AW48" s="15">
        <f t="shared" si="11"/>
        <v>3.25</v>
      </c>
      <c r="AX48" s="39">
        <f t="shared" si="12"/>
        <v>1.75</v>
      </c>
      <c r="AY48" s="50">
        <f t="shared" si="13"/>
        <v>3.5</v>
      </c>
      <c r="AZ48" s="49">
        <f t="shared" si="14"/>
        <v>17.5</v>
      </c>
    </row>
    <row r="49" spans="2:52" x14ac:dyDescent="0.25">
      <c r="B49" s="14" t="s">
        <v>175</v>
      </c>
      <c r="C49" s="33">
        <v>120</v>
      </c>
      <c r="D49" s="14">
        <v>40</v>
      </c>
      <c r="E49" s="11">
        <v>40</v>
      </c>
      <c r="F49" s="13"/>
      <c r="G49" s="14"/>
      <c r="H49" s="14"/>
      <c r="I49" s="14"/>
      <c r="J49" s="14"/>
      <c r="K49" s="14">
        <v>169</v>
      </c>
      <c r="L49" s="14">
        <f t="shared" si="0"/>
        <v>169</v>
      </c>
      <c r="M49" s="15">
        <f t="shared" si="1"/>
        <v>20.28</v>
      </c>
      <c r="N49" s="37">
        <f t="shared" si="2"/>
        <v>4.7320000000000002</v>
      </c>
      <c r="O49" s="13"/>
      <c r="P49" s="14"/>
      <c r="Q49" s="14"/>
      <c r="R49" s="14"/>
      <c r="S49" s="14"/>
      <c r="T49" s="14"/>
      <c r="U49" s="14"/>
      <c r="V49" s="14"/>
      <c r="W49" s="14"/>
      <c r="X49" s="14">
        <f t="shared" si="3"/>
        <v>0</v>
      </c>
      <c r="Y49" s="15">
        <f t="shared" si="4"/>
        <v>0</v>
      </c>
      <c r="Z49" s="39">
        <f t="shared" si="5"/>
        <v>0</v>
      </c>
      <c r="AA49" s="41">
        <f t="shared" si="6"/>
        <v>4.7320000000000002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>
        <v>118</v>
      </c>
      <c r="AJ49" s="14">
        <f t="shared" si="7"/>
        <v>118</v>
      </c>
      <c r="AK49" s="15">
        <f t="shared" si="8"/>
        <v>14.16</v>
      </c>
      <c r="AL49" s="37">
        <f t="shared" si="9"/>
        <v>0.82599999999999996</v>
      </c>
      <c r="AM49" s="13"/>
      <c r="AN49" s="14"/>
      <c r="AO49" s="14"/>
      <c r="AP49" s="14"/>
      <c r="AQ49" s="14"/>
      <c r="AR49" s="14"/>
      <c r="AS49" s="14"/>
      <c r="AT49" s="14"/>
      <c r="AU49" s="14"/>
      <c r="AV49" s="14">
        <f t="shared" si="10"/>
        <v>0</v>
      </c>
      <c r="AW49" s="15">
        <f t="shared" si="11"/>
        <v>0</v>
      </c>
      <c r="AX49" s="39">
        <f t="shared" si="12"/>
        <v>0</v>
      </c>
      <c r="AY49" s="50">
        <f t="shared" si="13"/>
        <v>0.82599999999999996</v>
      </c>
      <c r="AZ49" s="49">
        <f t="shared" si="14"/>
        <v>5.5579999999999998</v>
      </c>
    </row>
    <row r="50" spans="2:52" ht="16.5" thickBot="1" x14ac:dyDescent="0.3">
      <c r="B50" s="14"/>
      <c r="C50" s="15"/>
      <c r="D50" s="14">
        <v>140</v>
      </c>
      <c r="E50" s="11">
        <v>140</v>
      </c>
      <c r="F50" s="16"/>
      <c r="G50" s="17"/>
      <c r="H50" s="17"/>
      <c r="I50" s="17"/>
      <c r="J50" s="17"/>
      <c r="K50" s="17"/>
      <c r="L50" s="17">
        <f t="shared" si="0"/>
        <v>0</v>
      </c>
      <c r="M50" s="18">
        <f t="shared" si="1"/>
        <v>0</v>
      </c>
      <c r="N50" s="48">
        <f t="shared" si="2"/>
        <v>0</v>
      </c>
      <c r="O50" s="16"/>
      <c r="P50" s="17"/>
      <c r="Q50" s="17"/>
      <c r="R50" s="17"/>
      <c r="S50" s="17"/>
      <c r="T50" s="17"/>
      <c r="U50" s="17"/>
      <c r="V50" s="17"/>
      <c r="W50" s="17"/>
      <c r="X50" s="17">
        <f t="shared" si="3"/>
        <v>0</v>
      </c>
      <c r="Y50" s="18">
        <f t="shared" si="4"/>
        <v>0</v>
      </c>
      <c r="Z50" s="40">
        <f t="shared" si="5"/>
        <v>0</v>
      </c>
      <c r="AA50" s="42">
        <f t="shared" si="6"/>
        <v>0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/>
      <c r="AJ50" s="14">
        <f t="shared" si="7"/>
        <v>0</v>
      </c>
      <c r="AK50" s="15">
        <f t="shared" si="8"/>
        <v>0</v>
      </c>
      <c r="AL50" s="37">
        <f t="shared" si="9"/>
        <v>0</v>
      </c>
      <c r="AM50" s="16"/>
      <c r="AN50" s="17"/>
      <c r="AO50" s="17"/>
      <c r="AP50" s="17"/>
      <c r="AQ50" s="17"/>
      <c r="AR50" s="17"/>
      <c r="AS50" s="17"/>
      <c r="AT50" s="17"/>
      <c r="AU50" s="17"/>
      <c r="AV50" s="17">
        <f t="shared" si="10"/>
        <v>0</v>
      </c>
      <c r="AW50" s="15">
        <f t="shared" si="11"/>
        <v>0</v>
      </c>
      <c r="AX50" s="39">
        <f t="shared" si="12"/>
        <v>0</v>
      </c>
      <c r="AY50" s="51">
        <f t="shared" si="13"/>
        <v>0</v>
      </c>
      <c r="AZ50" s="49">
        <f t="shared" si="14"/>
        <v>0</v>
      </c>
    </row>
    <row r="51" spans="2:52" s="9" customFormat="1" ht="16.5" thickBot="1" x14ac:dyDescent="0.3">
      <c r="B51" s="183" t="s">
        <v>20</v>
      </c>
      <c r="C51" s="184"/>
      <c r="D51" s="35"/>
      <c r="E51" s="36"/>
      <c r="F51" s="43"/>
      <c r="G51" s="44"/>
      <c r="H51" s="44"/>
      <c r="I51" s="44"/>
      <c r="J51" s="44"/>
      <c r="K51" s="44"/>
      <c r="L51" s="45" t="s">
        <v>55</v>
      </c>
      <c r="M51" s="46">
        <f>SUM(M26:M50)</f>
        <v>83.092000000000013</v>
      </c>
      <c r="N51" s="47"/>
      <c r="O51" s="31"/>
      <c r="P51" s="38"/>
      <c r="Q51" s="38"/>
      <c r="R51" s="38"/>
      <c r="S51" s="38"/>
      <c r="T51" s="38"/>
      <c r="U51" s="38"/>
      <c r="V51" s="38"/>
      <c r="W51" s="38"/>
      <c r="X51" s="38"/>
      <c r="Y51" s="19">
        <f>SUM(Y26:Y50)</f>
        <v>140.23050000000001</v>
      </c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2">
        <f>SUM(AK26:AK50)</f>
        <v>82.474999999999994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2">
        <f>SUM(AW26:AW50)</f>
        <v>175.797</v>
      </c>
      <c r="AX51" s="30"/>
      <c r="AY51" s="53"/>
      <c r="AZ51" s="52"/>
    </row>
    <row r="53" spans="2:52" x14ac:dyDescent="0.25">
      <c r="B53" s="147">
        <f>M51+Y51</f>
        <v>223.32250000000002</v>
      </c>
    </row>
    <row r="54" spans="2:52" x14ac:dyDescent="0.25">
      <c r="B54" s="147">
        <f>AK51+AW51</f>
        <v>258.27199999999999</v>
      </c>
      <c r="O54" s="146"/>
    </row>
    <row r="55" spans="2:52" x14ac:dyDescent="0.25">
      <c r="B55" s="9"/>
    </row>
    <row r="57" spans="2:52" s="1" customFormat="1" x14ac:dyDescent="0.25">
      <c r="AZ57" s="4"/>
    </row>
  </sheetData>
  <mergeCells count="77">
    <mergeCell ref="B51:C51"/>
    <mergeCell ref="B10:AZ10"/>
    <mergeCell ref="B11:AZ11"/>
    <mergeCell ref="B13:C13"/>
    <mergeCell ref="B16:C16"/>
    <mergeCell ref="F16:AA16"/>
    <mergeCell ref="AZ16:AZ25"/>
    <mergeCell ref="B18:B25"/>
    <mergeCell ref="C18:C25"/>
    <mergeCell ref="F18:F23"/>
    <mergeCell ref="G18:G23"/>
    <mergeCell ref="H18:H23"/>
    <mergeCell ref="K18:K23"/>
    <mergeCell ref="L18:L23"/>
    <mergeCell ref="W18:W23"/>
    <mergeCell ref="L25:N25"/>
    <mergeCell ref="B9:AZ9"/>
    <mergeCell ref="B2:F2"/>
    <mergeCell ref="C4:F4"/>
    <mergeCell ref="G4:K4"/>
    <mergeCell ref="B6:K6"/>
    <mergeCell ref="B8:AZ8"/>
    <mergeCell ref="AE4:AI4"/>
    <mergeCell ref="F17:N17"/>
    <mergeCell ref="U18:U23"/>
    <mergeCell ref="R18:R23"/>
    <mergeCell ref="S18:S23"/>
    <mergeCell ref="T18:T23"/>
    <mergeCell ref="Q18:Q23"/>
    <mergeCell ref="F24:K24"/>
    <mergeCell ref="L24:N24"/>
    <mergeCell ref="X18:X23"/>
    <mergeCell ref="Y18:Y23"/>
    <mergeCell ref="O24:W24"/>
    <mergeCell ref="O18:O23"/>
    <mergeCell ref="P18:P23"/>
    <mergeCell ref="M18:M23"/>
    <mergeCell ref="N18:N23"/>
    <mergeCell ref="I18:I23"/>
    <mergeCell ref="J18:J23"/>
    <mergeCell ref="Z18:Z23"/>
    <mergeCell ref="AA17:AA25"/>
    <mergeCell ref="X24:Z24"/>
    <mergeCell ref="X25:Z25"/>
    <mergeCell ref="O17:Z17"/>
    <mergeCell ref="V18:V23"/>
    <mergeCell ref="AD16:AY16"/>
    <mergeCell ref="AD17:AL17"/>
    <mergeCell ref="AM17:AX17"/>
    <mergeCell ref="AY17:AY25"/>
    <mergeCell ref="AD18:AD23"/>
    <mergeCell ref="AE18:AE23"/>
    <mergeCell ref="AF18:AF23"/>
    <mergeCell ref="AI18:AI23"/>
    <mergeCell ref="AJ18:AJ23"/>
    <mergeCell ref="AK18:AK23"/>
    <mergeCell ref="AL18:AL23"/>
    <mergeCell ref="AM18:AM23"/>
    <mergeCell ref="AN18:AN23"/>
    <mergeCell ref="AO18:AO23"/>
    <mergeCell ref="AP18:AP23"/>
    <mergeCell ref="AQ18:AQ23"/>
    <mergeCell ref="AJ25:AL25"/>
    <mergeCell ref="AV25:AX25"/>
    <mergeCell ref="AX18:AX23"/>
    <mergeCell ref="AD24:AI24"/>
    <mergeCell ref="AJ24:AL24"/>
    <mergeCell ref="AM24:AU24"/>
    <mergeCell ref="AV24:AX24"/>
    <mergeCell ref="AR18:AR23"/>
    <mergeCell ref="AS18:AS23"/>
    <mergeCell ref="AU18:AU23"/>
    <mergeCell ref="AV18:AV23"/>
    <mergeCell ref="AW18:AW23"/>
    <mergeCell ref="AG18:AG23"/>
    <mergeCell ref="AT18:AT23"/>
    <mergeCell ref="AH18:AH23"/>
  </mergeCells>
  <pageMargins left="0.11811023622047245" right="0.11811023622047245" top="0.74803149606299213" bottom="0.74803149606299213" header="0.31496062992125984" footer="0.31496062992125984"/>
  <pageSetup paperSize="9" scale="56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59"/>
  <sheetViews>
    <sheetView topLeftCell="A8" zoomScale="90" zoomScaleNormal="90" workbookViewId="0">
      <selection activeCell="T29" sqref="T29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18" width="5.5703125" style="77" customWidth="1"/>
    <col min="19" max="19" width="4.85546875" style="77" customWidth="1"/>
    <col min="20" max="23" width="5.5703125" style="77" customWidth="1"/>
    <col min="24" max="24" width="6.42578125" style="77" customWidth="1"/>
    <col min="25" max="25" width="5.5703125" style="77" customWidth="1"/>
    <col min="26" max="26" width="7.42578125" style="77" customWidth="1"/>
    <col min="27" max="28" width="5.5703125" style="77" hidden="1" customWidth="1"/>
    <col min="29" max="35" width="5.5703125" style="77" customWidth="1"/>
    <col min="36" max="36" width="6.28515625" style="77" customWidth="1"/>
    <col min="37" max="37" width="6.5703125" style="77" customWidth="1"/>
    <col min="38" max="46" width="5.5703125" style="77" customWidth="1"/>
    <col min="47" max="47" width="6.42578125" style="77" customWidth="1"/>
    <col min="48" max="48" width="5.5703125" style="77" customWidth="1"/>
    <col min="49" max="49" width="8.140625" style="77" customWidth="1"/>
    <col min="50" max="50" width="9.5703125" style="80" customWidth="1"/>
    <col min="51" max="16384" width="8.7109375" style="77"/>
  </cols>
  <sheetData>
    <row r="1" spans="2:50" s="79" customFormat="1" x14ac:dyDescent="0.25">
      <c r="AX1" s="80"/>
    </row>
    <row r="2" spans="2:50" s="79" customFormat="1" x14ac:dyDescent="0.25">
      <c r="B2" s="236" t="s">
        <v>0</v>
      </c>
      <c r="C2" s="236"/>
      <c r="D2" s="236"/>
      <c r="E2" s="236"/>
      <c r="F2" s="236"/>
      <c r="AX2" s="80"/>
    </row>
    <row r="3" spans="2:50" s="79" customFormat="1" x14ac:dyDescent="0.25">
      <c r="AX3" s="80"/>
    </row>
    <row r="4" spans="2:50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D4" s="237" t="s">
        <v>3</v>
      </c>
      <c r="AE4" s="237"/>
      <c r="AF4" s="237"/>
      <c r="AG4" s="237"/>
      <c r="AH4" s="237"/>
      <c r="AX4" s="80"/>
    </row>
    <row r="5" spans="2:50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C5" s="81"/>
      <c r="AD5" s="81"/>
      <c r="AE5" s="81"/>
      <c r="AF5" s="81"/>
      <c r="AG5" s="81"/>
      <c r="AH5" s="81"/>
      <c r="AX5" s="80"/>
    </row>
    <row r="6" spans="2:50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X6" s="80"/>
    </row>
    <row r="8" spans="2:50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2:50" s="82" customFormat="1" x14ac:dyDescent="0.25">
      <c r="B9" s="215" t="s">
        <v>174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</row>
    <row r="10" spans="2:50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</row>
    <row r="11" spans="2:50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3" spans="2:50" x14ac:dyDescent="0.25">
      <c r="B13" s="217" t="s">
        <v>6</v>
      </c>
      <c r="C13" s="217"/>
    </row>
    <row r="14" spans="2:50" x14ac:dyDescent="0.25">
      <c r="B14" s="116"/>
      <c r="C14" s="116"/>
    </row>
    <row r="15" spans="2:50" ht="16.5" thickBot="1" x14ac:dyDescent="0.3">
      <c r="B15" s="116"/>
      <c r="C15" s="116"/>
    </row>
    <row r="16" spans="2:50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1"/>
      <c r="AA16" s="86"/>
      <c r="AB16" s="84"/>
      <c r="AC16" s="222" t="s">
        <v>60</v>
      </c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4" t="s">
        <v>62</v>
      </c>
    </row>
    <row r="17" spans="2:50" s="87" customFormat="1" ht="14.45" customHeight="1" x14ac:dyDescent="0.2">
      <c r="B17" s="117"/>
      <c r="C17" s="117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232" t="s">
        <v>59</v>
      </c>
      <c r="AA17" s="86"/>
      <c r="AB17" s="84"/>
      <c r="AC17" s="226" t="s">
        <v>6</v>
      </c>
      <c r="AD17" s="227"/>
      <c r="AE17" s="227"/>
      <c r="AF17" s="227"/>
      <c r="AG17" s="227"/>
      <c r="AH17" s="227"/>
      <c r="AI17" s="227"/>
      <c r="AJ17" s="227"/>
      <c r="AK17" s="228"/>
      <c r="AL17" s="229" t="s">
        <v>21</v>
      </c>
      <c r="AM17" s="230"/>
      <c r="AN17" s="230"/>
      <c r="AO17" s="230"/>
      <c r="AP17" s="230"/>
      <c r="AQ17" s="230"/>
      <c r="AR17" s="230"/>
      <c r="AS17" s="230"/>
      <c r="AT17" s="230"/>
      <c r="AU17" s="230"/>
      <c r="AV17" s="231"/>
      <c r="AW17" s="238" t="s">
        <v>63</v>
      </c>
      <c r="AX17" s="225"/>
    </row>
    <row r="18" spans="2:50" ht="15" customHeight="1" x14ac:dyDescent="0.2">
      <c r="B18" s="194" t="s">
        <v>9</v>
      </c>
      <c r="C18" s="210" t="s">
        <v>10</v>
      </c>
      <c r="D18" s="58"/>
      <c r="E18" s="70"/>
      <c r="F18" s="211" t="s">
        <v>160</v>
      </c>
      <c r="G18" s="194" t="s">
        <v>161</v>
      </c>
      <c r="H18" s="194" t="s">
        <v>30</v>
      </c>
      <c r="I18" s="194" t="s">
        <v>32</v>
      </c>
      <c r="J18" s="194" t="s">
        <v>102</v>
      </c>
      <c r="K18" s="194" t="s">
        <v>102</v>
      </c>
      <c r="L18" s="194" t="s">
        <v>11</v>
      </c>
      <c r="M18" s="194" t="s">
        <v>54</v>
      </c>
      <c r="N18" s="200" t="s">
        <v>57</v>
      </c>
      <c r="O18" s="211" t="s">
        <v>162</v>
      </c>
      <c r="P18" s="194" t="s">
        <v>163</v>
      </c>
      <c r="Q18" s="194" t="s">
        <v>164</v>
      </c>
      <c r="R18" s="194" t="s">
        <v>37</v>
      </c>
      <c r="S18" s="194" t="s">
        <v>165</v>
      </c>
      <c r="T18" s="194" t="s">
        <v>22</v>
      </c>
      <c r="U18" s="194" t="s">
        <v>23</v>
      </c>
      <c r="V18" s="194" t="s">
        <v>102</v>
      </c>
      <c r="W18" s="194" t="s">
        <v>11</v>
      </c>
      <c r="X18" s="194" t="s">
        <v>12</v>
      </c>
      <c r="Y18" s="235" t="s">
        <v>58</v>
      </c>
      <c r="Z18" s="233"/>
      <c r="AA18" s="74"/>
      <c r="AB18" s="58"/>
      <c r="AC18" s="211" t="s">
        <v>160</v>
      </c>
      <c r="AD18" s="194" t="s">
        <v>161</v>
      </c>
      <c r="AE18" s="194" t="s">
        <v>30</v>
      </c>
      <c r="AF18" s="194" t="s">
        <v>32</v>
      </c>
      <c r="AG18" s="194" t="s">
        <v>102</v>
      </c>
      <c r="AH18" s="194" t="s">
        <v>177</v>
      </c>
      <c r="AI18" s="194" t="s">
        <v>53</v>
      </c>
      <c r="AJ18" s="194" t="s">
        <v>54</v>
      </c>
      <c r="AK18" s="200" t="s">
        <v>57</v>
      </c>
      <c r="AL18" s="211" t="s">
        <v>162</v>
      </c>
      <c r="AM18" s="194" t="s">
        <v>163</v>
      </c>
      <c r="AN18" s="194" t="s">
        <v>164</v>
      </c>
      <c r="AO18" s="194" t="s">
        <v>37</v>
      </c>
      <c r="AP18" s="194" t="s">
        <v>165</v>
      </c>
      <c r="AQ18" s="194" t="s">
        <v>22</v>
      </c>
      <c r="AR18" s="194" t="s">
        <v>23</v>
      </c>
      <c r="AS18" s="194" t="s">
        <v>102</v>
      </c>
      <c r="AT18" s="212" t="s">
        <v>11</v>
      </c>
      <c r="AU18" s="212" t="s">
        <v>12</v>
      </c>
      <c r="AV18" s="235" t="s">
        <v>58</v>
      </c>
      <c r="AW18" s="239"/>
      <c r="AX18" s="225"/>
    </row>
    <row r="19" spans="2:50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235"/>
      <c r="Z19" s="233"/>
      <c r="AA19" s="89"/>
      <c r="AB19" s="90"/>
      <c r="AC19" s="211"/>
      <c r="AD19" s="194"/>
      <c r="AE19" s="194"/>
      <c r="AF19" s="194"/>
      <c r="AG19" s="194"/>
      <c r="AH19" s="194"/>
      <c r="AI19" s="194"/>
      <c r="AJ19" s="194"/>
      <c r="AK19" s="201"/>
      <c r="AL19" s="211"/>
      <c r="AM19" s="194"/>
      <c r="AN19" s="194"/>
      <c r="AO19" s="194"/>
      <c r="AP19" s="194"/>
      <c r="AQ19" s="194"/>
      <c r="AR19" s="194"/>
      <c r="AS19" s="194"/>
      <c r="AT19" s="213"/>
      <c r="AU19" s="213"/>
      <c r="AV19" s="235"/>
      <c r="AW19" s="239"/>
      <c r="AX19" s="225"/>
    </row>
    <row r="20" spans="2:50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235"/>
      <c r="Z20" s="233"/>
      <c r="AA20" s="89"/>
      <c r="AB20" s="90"/>
      <c r="AC20" s="211"/>
      <c r="AD20" s="194"/>
      <c r="AE20" s="194"/>
      <c r="AF20" s="194"/>
      <c r="AG20" s="194"/>
      <c r="AH20" s="194"/>
      <c r="AI20" s="194"/>
      <c r="AJ20" s="194"/>
      <c r="AK20" s="201"/>
      <c r="AL20" s="211"/>
      <c r="AM20" s="194"/>
      <c r="AN20" s="194"/>
      <c r="AO20" s="194"/>
      <c r="AP20" s="194"/>
      <c r="AQ20" s="194"/>
      <c r="AR20" s="194"/>
      <c r="AS20" s="194"/>
      <c r="AT20" s="213"/>
      <c r="AU20" s="213"/>
      <c r="AV20" s="235"/>
      <c r="AW20" s="239"/>
      <c r="AX20" s="225"/>
    </row>
    <row r="21" spans="2:50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235"/>
      <c r="Z21" s="233"/>
      <c r="AA21" s="89"/>
      <c r="AB21" s="90"/>
      <c r="AC21" s="211"/>
      <c r="AD21" s="194"/>
      <c r="AE21" s="194"/>
      <c r="AF21" s="194"/>
      <c r="AG21" s="194"/>
      <c r="AH21" s="194"/>
      <c r="AI21" s="194"/>
      <c r="AJ21" s="194"/>
      <c r="AK21" s="201"/>
      <c r="AL21" s="211"/>
      <c r="AM21" s="194"/>
      <c r="AN21" s="194"/>
      <c r="AO21" s="194"/>
      <c r="AP21" s="194"/>
      <c r="AQ21" s="194"/>
      <c r="AR21" s="194"/>
      <c r="AS21" s="194"/>
      <c r="AT21" s="213"/>
      <c r="AU21" s="213"/>
      <c r="AV21" s="235"/>
      <c r="AW21" s="239"/>
      <c r="AX21" s="225"/>
    </row>
    <row r="22" spans="2:50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235"/>
      <c r="Z22" s="233"/>
      <c r="AA22" s="89"/>
      <c r="AB22" s="90"/>
      <c r="AC22" s="211"/>
      <c r="AD22" s="194"/>
      <c r="AE22" s="194"/>
      <c r="AF22" s="194"/>
      <c r="AG22" s="194"/>
      <c r="AH22" s="194"/>
      <c r="AI22" s="194"/>
      <c r="AJ22" s="194"/>
      <c r="AK22" s="201"/>
      <c r="AL22" s="211"/>
      <c r="AM22" s="194"/>
      <c r="AN22" s="194"/>
      <c r="AO22" s="194"/>
      <c r="AP22" s="194"/>
      <c r="AQ22" s="194"/>
      <c r="AR22" s="194"/>
      <c r="AS22" s="194"/>
      <c r="AT22" s="213"/>
      <c r="AU22" s="213"/>
      <c r="AV22" s="235"/>
      <c r="AW22" s="239"/>
      <c r="AX22" s="225"/>
    </row>
    <row r="23" spans="2:50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235"/>
      <c r="Z23" s="233"/>
      <c r="AA23" s="89"/>
      <c r="AB23" s="90"/>
      <c r="AC23" s="211"/>
      <c r="AD23" s="194"/>
      <c r="AE23" s="194"/>
      <c r="AF23" s="194"/>
      <c r="AG23" s="194"/>
      <c r="AH23" s="194"/>
      <c r="AI23" s="194"/>
      <c r="AJ23" s="194"/>
      <c r="AK23" s="202"/>
      <c r="AL23" s="211"/>
      <c r="AM23" s="194"/>
      <c r="AN23" s="194"/>
      <c r="AO23" s="194"/>
      <c r="AP23" s="194"/>
      <c r="AQ23" s="194"/>
      <c r="AR23" s="194"/>
      <c r="AS23" s="194"/>
      <c r="AT23" s="214"/>
      <c r="AU23" s="214"/>
      <c r="AV23" s="235"/>
      <c r="AW23" s="239"/>
      <c r="AX23" s="225"/>
    </row>
    <row r="24" spans="2:50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/>
      <c r="P24" s="198"/>
      <c r="Q24" s="198"/>
      <c r="R24" s="198"/>
      <c r="S24" s="198"/>
      <c r="T24" s="198"/>
      <c r="U24" s="198"/>
      <c r="V24" s="198"/>
      <c r="W24" s="197" t="s">
        <v>56</v>
      </c>
      <c r="X24" s="198"/>
      <c r="Y24" s="199"/>
      <c r="Z24" s="233"/>
      <c r="AA24" s="89"/>
      <c r="AB24" s="90"/>
      <c r="AC24" s="203" t="s">
        <v>13</v>
      </c>
      <c r="AD24" s="204"/>
      <c r="AE24" s="204"/>
      <c r="AF24" s="204"/>
      <c r="AG24" s="204"/>
      <c r="AH24" s="204"/>
      <c r="AI24" s="204" t="s">
        <v>56</v>
      </c>
      <c r="AJ24" s="204"/>
      <c r="AK24" s="205"/>
      <c r="AL24" s="206" t="s">
        <v>13</v>
      </c>
      <c r="AM24" s="198"/>
      <c r="AN24" s="198"/>
      <c r="AO24" s="198"/>
      <c r="AP24" s="198"/>
      <c r="AQ24" s="198"/>
      <c r="AR24" s="198"/>
      <c r="AS24" s="198"/>
      <c r="AT24" s="197" t="s">
        <v>56</v>
      </c>
      <c r="AU24" s="198"/>
      <c r="AV24" s="199"/>
      <c r="AW24" s="239"/>
      <c r="AX24" s="225"/>
    </row>
    <row r="25" spans="2:50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15">
        <v>200</v>
      </c>
      <c r="H25" s="115" t="s">
        <v>130</v>
      </c>
      <c r="I25" s="139">
        <v>150</v>
      </c>
      <c r="J25" s="143">
        <v>250</v>
      </c>
      <c r="K25" s="115">
        <v>250</v>
      </c>
      <c r="L25" s="218">
        <v>28</v>
      </c>
      <c r="M25" s="218"/>
      <c r="N25" s="244"/>
      <c r="O25" s="91">
        <v>80</v>
      </c>
      <c r="P25" s="115">
        <v>250</v>
      </c>
      <c r="Q25" s="115">
        <v>300</v>
      </c>
      <c r="R25" s="115">
        <v>120</v>
      </c>
      <c r="S25" s="115">
        <v>200</v>
      </c>
      <c r="T25" s="115">
        <v>50</v>
      </c>
      <c r="U25" s="139">
        <v>50</v>
      </c>
      <c r="V25" s="115">
        <v>250</v>
      </c>
      <c r="W25" s="241">
        <v>28</v>
      </c>
      <c r="X25" s="242"/>
      <c r="Y25" s="243"/>
      <c r="Z25" s="234"/>
      <c r="AA25" s="74" t="s">
        <v>14</v>
      </c>
      <c r="AB25" s="58" t="s">
        <v>15</v>
      </c>
      <c r="AC25" s="91">
        <v>250</v>
      </c>
      <c r="AD25" s="115">
        <v>200</v>
      </c>
      <c r="AE25" s="115" t="s">
        <v>135</v>
      </c>
      <c r="AF25" s="139">
        <v>150</v>
      </c>
      <c r="AG25" s="143">
        <v>250</v>
      </c>
      <c r="AH25" s="115">
        <v>3</v>
      </c>
      <c r="AI25" s="218">
        <v>7</v>
      </c>
      <c r="AJ25" s="218"/>
      <c r="AK25" s="244"/>
      <c r="AL25" s="91">
        <v>120</v>
      </c>
      <c r="AM25" s="115">
        <v>300</v>
      </c>
      <c r="AN25" s="115">
        <v>320</v>
      </c>
      <c r="AO25" s="115">
        <v>120</v>
      </c>
      <c r="AP25" s="115">
        <v>200</v>
      </c>
      <c r="AQ25" s="115">
        <v>70</v>
      </c>
      <c r="AR25" s="139">
        <v>70</v>
      </c>
      <c r="AS25" s="115">
        <v>250</v>
      </c>
      <c r="AT25" s="241">
        <v>7</v>
      </c>
      <c r="AU25" s="242"/>
      <c r="AV25" s="243"/>
      <c r="AW25" s="240"/>
      <c r="AX25" s="225"/>
    </row>
    <row r="26" spans="2:50" x14ac:dyDescent="0.25">
      <c r="B26" s="58" t="s">
        <v>70</v>
      </c>
      <c r="C26" s="33">
        <v>390</v>
      </c>
      <c r="D26" s="58">
        <v>53.5</v>
      </c>
      <c r="E26" s="70">
        <v>50</v>
      </c>
      <c r="F26" s="57">
        <v>188</v>
      </c>
      <c r="G26" s="58"/>
      <c r="H26" s="58"/>
      <c r="I26" s="58"/>
      <c r="J26" s="58"/>
      <c r="K26" s="58"/>
      <c r="L26" s="58">
        <f t="shared" ref="L26:L52" si="0">SUM(F26:K26)</f>
        <v>188</v>
      </c>
      <c r="M26" s="33">
        <f t="shared" ref="M26:M51" si="1">C26*L26/1000</f>
        <v>73.319999999999993</v>
      </c>
      <c r="N26" s="71">
        <f>L26*$L$25/1000</f>
        <v>5.2640000000000002</v>
      </c>
      <c r="O26" s="57"/>
      <c r="P26" s="58"/>
      <c r="Q26" s="58"/>
      <c r="R26" s="58"/>
      <c r="S26" s="58"/>
      <c r="T26" s="58"/>
      <c r="U26" s="58"/>
      <c r="V26" s="58"/>
      <c r="W26" s="58">
        <f t="shared" ref="W26:W52" si="2">SUM(O26:V26)</f>
        <v>0</v>
      </c>
      <c r="X26" s="33">
        <f t="shared" ref="X26:X52" si="3">C26*W26/1000</f>
        <v>0</v>
      </c>
      <c r="Y26" s="72">
        <f>W26*$W$25/1000</f>
        <v>0</v>
      </c>
      <c r="Z26" s="73">
        <f t="shared" ref="Z26:Z52" si="4">N26+Y26</f>
        <v>5.2640000000000002</v>
      </c>
      <c r="AA26" s="74">
        <v>53.5</v>
      </c>
      <c r="AB26" s="58">
        <v>50</v>
      </c>
      <c r="AC26" s="57">
        <v>235</v>
      </c>
      <c r="AD26" s="58"/>
      <c r="AE26" s="58"/>
      <c r="AF26" s="58"/>
      <c r="AG26" s="58"/>
      <c r="AH26" s="58"/>
      <c r="AI26" s="58">
        <f t="shared" ref="AI26:AI52" si="5">SUM(AC26:AH26)</f>
        <v>235</v>
      </c>
      <c r="AJ26" s="33">
        <f t="shared" ref="AJ26:AJ51" si="6">C26*AI26/1000</f>
        <v>91.65</v>
      </c>
      <c r="AK26" s="71">
        <f>AI26*$AI$25/1000</f>
        <v>1.645</v>
      </c>
      <c r="AL26" s="57"/>
      <c r="AM26" s="58"/>
      <c r="AN26" s="58"/>
      <c r="AO26" s="58"/>
      <c r="AP26" s="58"/>
      <c r="AQ26" s="58"/>
      <c r="AR26" s="58"/>
      <c r="AS26" s="58"/>
      <c r="AT26" s="58">
        <f t="shared" ref="AT26:AT52" si="7">SUM(AL26:AS26)</f>
        <v>0</v>
      </c>
      <c r="AU26" s="33">
        <f t="shared" ref="AU26:AU52" si="8">C26*AT26/1000</f>
        <v>0</v>
      </c>
      <c r="AV26" s="72">
        <f>AT26*$AT$25/1000</f>
        <v>0</v>
      </c>
      <c r="AW26" s="75">
        <f t="shared" ref="AW26:AW52" si="9">AK26+AV26</f>
        <v>1.645</v>
      </c>
      <c r="AX26" s="76">
        <f t="shared" ref="AX26:AX52" si="10">Z26+AW26</f>
        <v>6.9090000000000007</v>
      </c>
    </row>
    <row r="27" spans="2:50" x14ac:dyDescent="0.25">
      <c r="B27" s="58" t="s">
        <v>39</v>
      </c>
      <c r="C27" s="33">
        <v>38</v>
      </c>
      <c r="D27" s="58">
        <v>66</v>
      </c>
      <c r="E27" s="70">
        <v>48.5</v>
      </c>
      <c r="F27" s="57">
        <v>12.9</v>
      </c>
      <c r="G27" s="58"/>
      <c r="H27" s="58"/>
      <c r="I27" s="58"/>
      <c r="J27" s="58"/>
      <c r="K27" s="58"/>
      <c r="L27" s="58">
        <f t="shared" si="0"/>
        <v>12.9</v>
      </c>
      <c r="M27" s="33">
        <f t="shared" si="1"/>
        <v>0.49019999999999997</v>
      </c>
      <c r="N27" s="71">
        <f t="shared" ref="N27:N51" si="11">L27*$L$25/1000</f>
        <v>0.36119999999999997</v>
      </c>
      <c r="O27" s="57"/>
      <c r="P27" s="58"/>
      <c r="Q27" s="58"/>
      <c r="R27" s="58"/>
      <c r="S27" s="58"/>
      <c r="T27" s="58"/>
      <c r="U27" s="58"/>
      <c r="V27" s="58"/>
      <c r="W27" s="58">
        <f t="shared" si="2"/>
        <v>0</v>
      </c>
      <c r="X27" s="33">
        <f t="shared" si="3"/>
        <v>0</v>
      </c>
      <c r="Y27" s="72">
        <f t="shared" ref="Y27:Y52" si="12">W27*$W$25/1000</f>
        <v>0</v>
      </c>
      <c r="Z27" s="73">
        <f t="shared" si="4"/>
        <v>0.36119999999999997</v>
      </c>
      <c r="AA27" s="74">
        <v>88</v>
      </c>
      <c r="AB27" s="58">
        <v>64.8</v>
      </c>
      <c r="AC27" s="57">
        <v>16.2</v>
      </c>
      <c r="AD27" s="58"/>
      <c r="AE27" s="58"/>
      <c r="AF27" s="58"/>
      <c r="AG27" s="58"/>
      <c r="AH27" s="58"/>
      <c r="AI27" s="58">
        <f t="shared" si="5"/>
        <v>16.2</v>
      </c>
      <c r="AJ27" s="33">
        <f t="shared" si="6"/>
        <v>0.61560000000000004</v>
      </c>
      <c r="AK27" s="71">
        <f t="shared" ref="AK27:AK52" si="13">AI27*$AI$25/1000</f>
        <v>0.11339999999999999</v>
      </c>
      <c r="AL27" s="57"/>
      <c r="AM27" s="58"/>
      <c r="AN27" s="58"/>
      <c r="AO27" s="58"/>
      <c r="AP27" s="58"/>
      <c r="AQ27" s="58"/>
      <c r="AR27" s="58"/>
      <c r="AS27" s="58"/>
      <c r="AT27" s="58">
        <f t="shared" si="7"/>
        <v>0</v>
      </c>
      <c r="AU27" s="33">
        <f t="shared" si="8"/>
        <v>0</v>
      </c>
      <c r="AV27" s="72">
        <f t="shared" ref="AV27:AV52" si="14">AT27*$AT$25/1000</f>
        <v>0</v>
      </c>
      <c r="AW27" s="75">
        <f t="shared" si="9"/>
        <v>0.11339999999999999</v>
      </c>
      <c r="AX27" s="76">
        <f t="shared" si="10"/>
        <v>0.47459999999999997</v>
      </c>
    </row>
    <row r="28" spans="2:50" s="69" customFormat="1" x14ac:dyDescent="0.25">
      <c r="B28" s="59" t="s">
        <v>69</v>
      </c>
      <c r="C28" s="60">
        <v>8.5</v>
      </c>
      <c r="D28" s="59">
        <v>6</v>
      </c>
      <c r="E28" s="61">
        <v>6</v>
      </c>
      <c r="F28" s="62">
        <v>1</v>
      </c>
      <c r="G28" s="59"/>
      <c r="H28" s="59"/>
      <c r="I28" s="59"/>
      <c r="J28" s="59"/>
      <c r="K28" s="59"/>
      <c r="L28" s="59">
        <f t="shared" si="0"/>
        <v>1</v>
      </c>
      <c r="M28" s="60">
        <f>C28*L28</f>
        <v>8.5</v>
      </c>
      <c r="N28" s="63">
        <f>L28*$L$25</f>
        <v>28</v>
      </c>
      <c r="O28" s="62"/>
      <c r="P28" s="59"/>
      <c r="Q28" s="59"/>
      <c r="R28" s="59"/>
      <c r="S28" s="59"/>
      <c r="T28" s="59"/>
      <c r="U28" s="59"/>
      <c r="V28" s="59"/>
      <c r="W28" s="59">
        <f t="shared" si="2"/>
        <v>0</v>
      </c>
      <c r="X28" s="60">
        <f t="shared" si="3"/>
        <v>0</v>
      </c>
      <c r="Y28" s="64">
        <f t="shared" si="12"/>
        <v>0</v>
      </c>
      <c r="Z28" s="65">
        <f t="shared" si="4"/>
        <v>28</v>
      </c>
      <c r="AA28" s="66">
        <v>8</v>
      </c>
      <c r="AB28" s="59">
        <v>8</v>
      </c>
      <c r="AC28" s="62">
        <v>1</v>
      </c>
      <c r="AD28" s="59"/>
      <c r="AE28" s="59"/>
      <c r="AF28" s="59"/>
      <c r="AG28" s="59"/>
      <c r="AH28" s="59"/>
      <c r="AI28" s="59">
        <f t="shared" si="5"/>
        <v>1</v>
      </c>
      <c r="AJ28" s="60">
        <f>C28*AI28</f>
        <v>8.5</v>
      </c>
      <c r="AK28" s="71">
        <f>AI28*$AI$25</f>
        <v>7</v>
      </c>
      <c r="AL28" s="62"/>
      <c r="AM28" s="59"/>
      <c r="AN28" s="59"/>
      <c r="AO28" s="59"/>
      <c r="AP28" s="59"/>
      <c r="AQ28" s="59"/>
      <c r="AR28" s="59"/>
      <c r="AS28" s="59"/>
      <c r="AT28" s="59">
        <f t="shared" si="7"/>
        <v>0</v>
      </c>
      <c r="AU28" s="60">
        <f t="shared" si="8"/>
        <v>0</v>
      </c>
      <c r="AV28" s="72">
        <f t="shared" si="14"/>
        <v>0</v>
      </c>
      <c r="AW28" s="67">
        <f t="shared" si="9"/>
        <v>7</v>
      </c>
      <c r="AX28" s="68">
        <f t="shared" si="10"/>
        <v>35</v>
      </c>
    </row>
    <row r="29" spans="2:50" x14ac:dyDescent="0.25">
      <c r="B29" s="58" t="s">
        <v>40</v>
      </c>
      <c r="C29" s="33">
        <v>650</v>
      </c>
      <c r="D29" s="58">
        <v>7.2</v>
      </c>
      <c r="E29" s="70">
        <v>6</v>
      </c>
      <c r="F29" s="57">
        <v>6.9</v>
      </c>
      <c r="G29" s="58"/>
      <c r="H29" s="58">
        <v>5</v>
      </c>
      <c r="I29" s="58"/>
      <c r="J29" s="58"/>
      <c r="K29" s="58"/>
      <c r="L29" s="58">
        <f t="shared" si="0"/>
        <v>11.9</v>
      </c>
      <c r="M29" s="33">
        <f t="shared" si="1"/>
        <v>7.7350000000000003</v>
      </c>
      <c r="N29" s="71">
        <f t="shared" si="11"/>
        <v>0.3332</v>
      </c>
      <c r="O29" s="57"/>
      <c r="P29" s="58"/>
      <c r="Q29" s="58"/>
      <c r="R29" s="58"/>
      <c r="S29" s="58"/>
      <c r="T29" s="58"/>
      <c r="U29" s="58"/>
      <c r="V29" s="58"/>
      <c r="W29" s="58">
        <f t="shared" si="2"/>
        <v>0</v>
      </c>
      <c r="X29" s="33">
        <f t="shared" si="3"/>
        <v>0</v>
      </c>
      <c r="Y29" s="72">
        <f t="shared" si="12"/>
        <v>0</v>
      </c>
      <c r="Z29" s="73">
        <f t="shared" si="4"/>
        <v>0.3332</v>
      </c>
      <c r="AA29" s="74">
        <v>9.6</v>
      </c>
      <c r="AB29" s="58">
        <v>8</v>
      </c>
      <c r="AC29" s="57">
        <v>8.6999999999999993</v>
      </c>
      <c r="AD29" s="58"/>
      <c r="AE29" s="58">
        <v>5</v>
      </c>
      <c r="AF29" s="58"/>
      <c r="AG29" s="58"/>
      <c r="AH29" s="58"/>
      <c r="AI29" s="58">
        <f t="shared" si="5"/>
        <v>13.7</v>
      </c>
      <c r="AJ29" s="33">
        <f t="shared" si="6"/>
        <v>8.9049999999999994</v>
      </c>
      <c r="AK29" s="71">
        <f t="shared" si="13"/>
        <v>9.5899999999999985E-2</v>
      </c>
      <c r="AL29" s="57"/>
      <c r="AM29" s="58"/>
      <c r="AN29" s="58"/>
      <c r="AO29" s="58"/>
      <c r="AP29" s="58"/>
      <c r="AQ29" s="58"/>
      <c r="AR29" s="58"/>
      <c r="AS29" s="58"/>
      <c r="AT29" s="58">
        <f t="shared" si="7"/>
        <v>0</v>
      </c>
      <c r="AU29" s="33">
        <f t="shared" si="8"/>
        <v>0</v>
      </c>
      <c r="AV29" s="72">
        <f t="shared" si="14"/>
        <v>0</v>
      </c>
      <c r="AW29" s="75">
        <f t="shared" si="9"/>
        <v>9.5899999999999985E-2</v>
      </c>
      <c r="AX29" s="76">
        <f t="shared" si="10"/>
        <v>0.42909999999999998</v>
      </c>
    </row>
    <row r="30" spans="2:50" x14ac:dyDescent="0.25">
      <c r="B30" s="58" t="s">
        <v>18</v>
      </c>
      <c r="C30" s="33">
        <v>68</v>
      </c>
      <c r="D30" s="58">
        <v>18.600000000000001</v>
      </c>
      <c r="E30" s="70">
        <v>15</v>
      </c>
      <c r="F30" s="57">
        <v>12.9</v>
      </c>
      <c r="G30" s="58">
        <v>10</v>
      </c>
      <c r="H30" s="58"/>
      <c r="I30" s="58"/>
      <c r="J30" s="58"/>
      <c r="K30" s="58"/>
      <c r="L30" s="58">
        <f t="shared" si="0"/>
        <v>22.9</v>
      </c>
      <c r="M30" s="33">
        <f t="shared" si="1"/>
        <v>1.5571999999999999</v>
      </c>
      <c r="N30" s="71">
        <f t="shared" si="11"/>
        <v>0.64119999999999988</v>
      </c>
      <c r="O30" s="57"/>
      <c r="P30" s="58"/>
      <c r="Q30" s="58"/>
      <c r="R30" s="58"/>
      <c r="S30" s="58">
        <v>15</v>
      </c>
      <c r="T30" s="58"/>
      <c r="U30" s="58"/>
      <c r="V30" s="58"/>
      <c r="W30" s="58">
        <f t="shared" si="2"/>
        <v>15</v>
      </c>
      <c r="X30" s="33">
        <f t="shared" si="3"/>
        <v>1.02</v>
      </c>
      <c r="Y30" s="72">
        <f t="shared" si="12"/>
        <v>0.42</v>
      </c>
      <c r="Z30" s="73">
        <f t="shared" si="4"/>
        <v>1.0611999999999999</v>
      </c>
      <c r="AA30" s="74">
        <v>24.8</v>
      </c>
      <c r="AB30" s="58">
        <v>20</v>
      </c>
      <c r="AC30" s="57">
        <v>16.2</v>
      </c>
      <c r="AD30" s="58">
        <v>10</v>
      </c>
      <c r="AE30" s="58"/>
      <c r="AF30" s="58"/>
      <c r="AG30" s="58"/>
      <c r="AH30" s="58"/>
      <c r="AI30" s="58">
        <f t="shared" si="5"/>
        <v>26.2</v>
      </c>
      <c r="AJ30" s="33">
        <f t="shared" si="6"/>
        <v>1.7815999999999999</v>
      </c>
      <c r="AK30" s="71">
        <f t="shared" si="13"/>
        <v>0.18340000000000001</v>
      </c>
      <c r="AL30" s="57"/>
      <c r="AM30" s="58"/>
      <c r="AN30" s="58"/>
      <c r="AO30" s="58"/>
      <c r="AP30" s="58">
        <v>15</v>
      </c>
      <c r="AQ30" s="58"/>
      <c r="AR30" s="58"/>
      <c r="AS30" s="58"/>
      <c r="AT30" s="58">
        <f t="shared" si="7"/>
        <v>15</v>
      </c>
      <c r="AU30" s="33">
        <f t="shared" si="8"/>
        <v>1.02</v>
      </c>
      <c r="AV30" s="72">
        <f t="shared" si="14"/>
        <v>0.105</v>
      </c>
      <c r="AW30" s="75">
        <f t="shared" si="9"/>
        <v>0.28839999999999999</v>
      </c>
      <c r="AX30" s="76">
        <f t="shared" si="10"/>
        <v>1.3495999999999999</v>
      </c>
    </row>
    <row r="31" spans="2:50" x14ac:dyDescent="0.25">
      <c r="B31" s="58" t="s">
        <v>48</v>
      </c>
      <c r="C31" s="33">
        <v>240</v>
      </c>
      <c r="D31" s="58">
        <v>41</v>
      </c>
      <c r="E31" s="70">
        <v>41</v>
      </c>
      <c r="F31" s="57">
        <v>6.9</v>
      </c>
      <c r="G31" s="58"/>
      <c r="H31" s="58"/>
      <c r="I31" s="58"/>
      <c r="J31" s="58"/>
      <c r="K31" s="58"/>
      <c r="L31" s="58">
        <f t="shared" si="0"/>
        <v>6.9</v>
      </c>
      <c r="M31" s="33">
        <f t="shared" si="1"/>
        <v>1.6559999999999999</v>
      </c>
      <c r="N31" s="71">
        <f t="shared" si="11"/>
        <v>0.19320000000000001</v>
      </c>
      <c r="O31" s="57"/>
      <c r="P31" s="58"/>
      <c r="Q31" s="58"/>
      <c r="R31" s="58"/>
      <c r="S31" s="58"/>
      <c r="T31" s="58"/>
      <c r="U31" s="58"/>
      <c r="V31" s="58"/>
      <c r="W31" s="58">
        <f t="shared" si="2"/>
        <v>0</v>
      </c>
      <c r="X31" s="33">
        <f t="shared" si="3"/>
        <v>0</v>
      </c>
      <c r="Y31" s="72">
        <f t="shared" si="12"/>
        <v>0</v>
      </c>
      <c r="Z31" s="73">
        <f t="shared" si="4"/>
        <v>0.19320000000000001</v>
      </c>
      <c r="AA31" s="74">
        <v>54</v>
      </c>
      <c r="AB31" s="58">
        <v>54</v>
      </c>
      <c r="AC31" s="57">
        <v>8.6999999999999993</v>
      </c>
      <c r="AD31" s="58"/>
      <c r="AE31" s="58"/>
      <c r="AF31" s="58"/>
      <c r="AG31" s="58"/>
      <c r="AH31" s="58"/>
      <c r="AI31" s="58">
        <f t="shared" si="5"/>
        <v>8.6999999999999993</v>
      </c>
      <c r="AJ31" s="33">
        <f t="shared" si="6"/>
        <v>2.0880000000000001</v>
      </c>
      <c r="AK31" s="71">
        <f t="shared" si="13"/>
        <v>6.0899999999999989E-2</v>
      </c>
      <c r="AL31" s="57"/>
      <c r="AM31" s="58"/>
      <c r="AN31" s="58"/>
      <c r="AO31" s="58"/>
      <c r="AP31" s="58"/>
      <c r="AQ31" s="58"/>
      <c r="AR31" s="58"/>
      <c r="AS31" s="58"/>
      <c r="AT31" s="58">
        <f t="shared" si="7"/>
        <v>0</v>
      </c>
      <c r="AU31" s="33">
        <f t="shared" si="8"/>
        <v>0</v>
      </c>
      <c r="AV31" s="72">
        <f t="shared" si="14"/>
        <v>0</v>
      </c>
      <c r="AW31" s="75">
        <f t="shared" si="9"/>
        <v>6.0899999999999989E-2</v>
      </c>
      <c r="AX31" s="76">
        <f t="shared" si="10"/>
        <v>0.25409999999999999</v>
      </c>
    </row>
    <row r="32" spans="2:50" x14ac:dyDescent="0.25">
      <c r="B32" s="58" t="s">
        <v>72</v>
      </c>
      <c r="C32" s="33"/>
      <c r="D32" s="58">
        <v>5</v>
      </c>
      <c r="E32" s="70">
        <v>5</v>
      </c>
      <c r="F32" s="57">
        <v>6.9</v>
      </c>
      <c r="G32" s="58"/>
      <c r="H32" s="58"/>
      <c r="I32" s="58"/>
      <c r="J32" s="58"/>
      <c r="K32" s="58"/>
      <c r="L32" s="58">
        <f t="shared" si="0"/>
        <v>6.9</v>
      </c>
      <c r="M32" s="33">
        <f t="shared" si="1"/>
        <v>0</v>
      </c>
      <c r="N32" s="71">
        <f t="shared" si="11"/>
        <v>0.19320000000000001</v>
      </c>
      <c r="O32" s="57"/>
      <c r="P32" s="58"/>
      <c r="Q32" s="58"/>
      <c r="R32" s="58"/>
      <c r="S32" s="58"/>
      <c r="T32" s="58"/>
      <c r="U32" s="58"/>
      <c r="V32" s="58"/>
      <c r="W32" s="58">
        <f t="shared" si="2"/>
        <v>0</v>
      </c>
      <c r="X32" s="33">
        <f t="shared" si="3"/>
        <v>0</v>
      </c>
      <c r="Y32" s="72">
        <f t="shared" si="12"/>
        <v>0</v>
      </c>
      <c r="Z32" s="73">
        <f t="shared" si="4"/>
        <v>0.19320000000000001</v>
      </c>
      <c r="AA32" s="74">
        <v>5</v>
      </c>
      <c r="AB32" s="58">
        <v>5</v>
      </c>
      <c r="AC32" s="57">
        <v>8.6999999999999993</v>
      </c>
      <c r="AD32" s="58"/>
      <c r="AE32" s="58"/>
      <c r="AF32" s="58"/>
      <c r="AG32" s="58"/>
      <c r="AH32" s="58"/>
      <c r="AI32" s="58">
        <f t="shared" si="5"/>
        <v>8.6999999999999993</v>
      </c>
      <c r="AJ32" s="33">
        <f t="shared" si="6"/>
        <v>0</v>
      </c>
      <c r="AK32" s="71">
        <f t="shared" si="13"/>
        <v>6.0899999999999989E-2</v>
      </c>
      <c r="AL32" s="57"/>
      <c r="AM32" s="58"/>
      <c r="AN32" s="58"/>
      <c r="AO32" s="58"/>
      <c r="AP32" s="58"/>
      <c r="AQ32" s="58"/>
      <c r="AR32" s="58"/>
      <c r="AS32" s="58"/>
      <c r="AT32" s="58">
        <f t="shared" si="7"/>
        <v>0</v>
      </c>
      <c r="AU32" s="33">
        <f t="shared" si="8"/>
        <v>0</v>
      </c>
      <c r="AV32" s="72">
        <f t="shared" si="14"/>
        <v>0</v>
      </c>
      <c r="AW32" s="75">
        <f t="shared" si="9"/>
        <v>6.0899999999999989E-2</v>
      </c>
      <c r="AX32" s="76">
        <f t="shared" si="10"/>
        <v>0.25409999999999999</v>
      </c>
    </row>
    <row r="33" spans="2:50" x14ac:dyDescent="0.25">
      <c r="B33" s="58" t="s">
        <v>73</v>
      </c>
      <c r="C33" s="33">
        <v>420</v>
      </c>
      <c r="D33" s="58">
        <v>10</v>
      </c>
      <c r="E33" s="70">
        <v>10</v>
      </c>
      <c r="F33" s="57"/>
      <c r="G33" s="58">
        <v>5</v>
      </c>
      <c r="H33" s="58"/>
      <c r="I33" s="58"/>
      <c r="J33" s="58"/>
      <c r="K33" s="58"/>
      <c r="L33" s="58">
        <f t="shared" si="0"/>
        <v>5</v>
      </c>
      <c r="M33" s="33">
        <f t="shared" si="1"/>
        <v>2.1</v>
      </c>
      <c r="N33" s="71">
        <f t="shared" si="11"/>
        <v>0.14000000000000001</v>
      </c>
      <c r="O33" s="57"/>
      <c r="P33" s="58"/>
      <c r="Q33" s="58"/>
      <c r="R33" s="58"/>
      <c r="S33" s="58"/>
      <c r="T33" s="58"/>
      <c r="U33" s="58"/>
      <c r="V33" s="58"/>
      <c r="W33" s="58">
        <f t="shared" si="2"/>
        <v>0</v>
      </c>
      <c r="X33" s="33">
        <f t="shared" si="3"/>
        <v>0</v>
      </c>
      <c r="Y33" s="72">
        <f t="shared" si="12"/>
        <v>0</v>
      </c>
      <c r="Z33" s="73">
        <f t="shared" si="4"/>
        <v>0.14000000000000001</v>
      </c>
      <c r="AA33" s="74">
        <v>10</v>
      </c>
      <c r="AB33" s="58">
        <v>10</v>
      </c>
      <c r="AC33" s="57"/>
      <c r="AD33" s="58">
        <v>5</v>
      </c>
      <c r="AE33" s="58"/>
      <c r="AF33" s="58"/>
      <c r="AG33" s="58"/>
      <c r="AH33" s="58"/>
      <c r="AI33" s="58">
        <f t="shared" si="5"/>
        <v>5</v>
      </c>
      <c r="AJ33" s="33">
        <f t="shared" si="6"/>
        <v>2.1</v>
      </c>
      <c r="AK33" s="71">
        <f t="shared" si="13"/>
        <v>3.5000000000000003E-2</v>
      </c>
      <c r="AL33" s="57"/>
      <c r="AM33" s="58"/>
      <c r="AN33" s="58"/>
      <c r="AO33" s="58"/>
      <c r="AP33" s="58"/>
      <c r="AQ33" s="58"/>
      <c r="AR33" s="58"/>
      <c r="AS33" s="58"/>
      <c r="AT33" s="58">
        <f t="shared" si="7"/>
        <v>0</v>
      </c>
      <c r="AU33" s="33">
        <f t="shared" si="8"/>
        <v>0</v>
      </c>
      <c r="AV33" s="72">
        <f t="shared" si="14"/>
        <v>0</v>
      </c>
      <c r="AW33" s="75">
        <f t="shared" si="9"/>
        <v>3.5000000000000003E-2</v>
      </c>
      <c r="AX33" s="76">
        <f t="shared" si="10"/>
        <v>0.17500000000000002</v>
      </c>
    </row>
    <row r="34" spans="2:50" x14ac:dyDescent="0.25">
      <c r="B34" s="58" t="s">
        <v>19</v>
      </c>
      <c r="C34" s="33">
        <v>75</v>
      </c>
      <c r="D34" s="58">
        <v>100</v>
      </c>
      <c r="E34" s="70">
        <v>100</v>
      </c>
      <c r="F34" s="57"/>
      <c r="G34" s="58">
        <v>100</v>
      </c>
      <c r="H34" s="58"/>
      <c r="I34" s="58"/>
      <c r="J34" s="58"/>
      <c r="K34" s="58"/>
      <c r="L34" s="58">
        <f t="shared" si="0"/>
        <v>100</v>
      </c>
      <c r="M34" s="33">
        <f t="shared" si="1"/>
        <v>7.5</v>
      </c>
      <c r="N34" s="71">
        <f t="shared" si="11"/>
        <v>2.8</v>
      </c>
      <c r="O34" s="57"/>
      <c r="P34" s="58"/>
      <c r="Q34" s="58"/>
      <c r="R34" s="58"/>
      <c r="S34" s="58"/>
      <c r="T34" s="58"/>
      <c r="U34" s="58"/>
      <c r="V34" s="58"/>
      <c r="W34" s="58">
        <f t="shared" si="2"/>
        <v>0</v>
      </c>
      <c r="X34" s="33">
        <f t="shared" si="3"/>
        <v>0</v>
      </c>
      <c r="Y34" s="72">
        <f t="shared" si="12"/>
        <v>0</v>
      </c>
      <c r="Z34" s="73">
        <f t="shared" si="4"/>
        <v>2.8</v>
      </c>
      <c r="AA34" s="74">
        <v>100</v>
      </c>
      <c r="AB34" s="58">
        <v>100</v>
      </c>
      <c r="AC34" s="57"/>
      <c r="AD34" s="58">
        <v>100</v>
      </c>
      <c r="AE34" s="58"/>
      <c r="AF34" s="58"/>
      <c r="AG34" s="58"/>
      <c r="AH34" s="58"/>
      <c r="AI34" s="58">
        <f t="shared" si="5"/>
        <v>100</v>
      </c>
      <c r="AJ34" s="33">
        <f t="shared" si="6"/>
        <v>7.5</v>
      </c>
      <c r="AK34" s="71">
        <f t="shared" si="13"/>
        <v>0.7</v>
      </c>
      <c r="AL34" s="57"/>
      <c r="AM34" s="58"/>
      <c r="AN34" s="58"/>
      <c r="AO34" s="58"/>
      <c r="AP34" s="58"/>
      <c r="AQ34" s="58"/>
      <c r="AR34" s="58"/>
      <c r="AS34" s="58"/>
      <c r="AT34" s="58">
        <f t="shared" si="7"/>
        <v>0</v>
      </c>
      <c r="AU34" s="33">
        <f t="shared" si="8"/>
        <v>0</v>
      </c>
      <c r="AV34" s="72">
        <f t="shared" si="14"/>
        <v>0</v>
      </c>
      <c r="AW34" s="75">
        <f t="shared" si="9"/>
        <v>0.7</v>
      </c>
      <c r="AX34" s="76">
        <f t="shared" si="10"/>
        <v>3.5</v>
      </c>
    </row>
    <row r="35" spans="2:50" x14ac:dyDescent="0.25">
      <c r="B35" s="58" t="s">
        <v>22</v>
      </c>
      <c r="C35" s="33">
        <v>47</v>
      </c>
      <c r="D35" s="58">
        <v>40</v>
      </c>
      <c r="E35" s="70">
        <v>40</v>
      </c>
      <c r="F35" s="57"/>
      <c r="G35" s="58"/>
      <c r="H35" s="58">
        <v>40</v>
      </c>
      <c r="I35" s="58"/>
      <c r="J35" s="58"/>
      <c r="K35" s="58"/>
      <c r="L35" s="58">
        <f t="shared" si="0"/>
        <v>40</v>
      </c>
      <c r="M35" s="33">
        <f t="shared" si="1"/>
        <v>1.88</v>
      </c>
      <c r="N35" s="71">
        <f t="shared" si="11"/>
        <v>1.1200000000000001</v>
      </c>
      <c r="O35" s="57"/>
      <c r="P35" s="58"/>
      <c r="Q35" s="58"/>
      <c r="R35" s="58"/>
      <c r="S35" s="58"/>
      <c r="T35" s="58">
        <v>50</v>
      </c>
      <c r="U35" s="58"/>
      <c r="V35" s="58"/>
      <c r="W35" s="58">
        <f t="shared" si="2"/>
        <v>50</v>
      </c>
      <c r="X35" s="33">
        <f t="shared" si="3"/>
        <v>2.35</v>
      </c>
      <c r="Y35" s="72">
        <f t="shared" si="12"/>
        <v>1.4</v>
      </c>
      <c r="Z35" s="73">
        <f t="shared" si="4"/>
        <v>2.52</v>
      </c>
      <c r="AA35" s="74">
        <v>60</v>
      </c>
      <c r="AB35" s="58">
        <v>60</v>
      </c>
      <c r="AC35" s="57"/>
      <c r="AD35" s="58"/>
      <c r="AE35" s="58">
        <v>50</v>
      </c>
      <c r="AF35" s="58"/>
      <c r="AG35" s="58"/>
      <c r="AH35" s="58"/>
      <c r="AI35" s="58">
        <f t="shared" si="5"/>
        <v>50</v>
      </c>
      <c r="AJ35" s="33">
        <f t="shared" si="6"/>
        <v>2.35</v>
      </c>
      <c r="AK35" s="71">
        <f t="shared" si="13"/>
        <v>0.35</v>
      </c>
      <c r="AL35" s="57"/>
      <c r="AM35" s="58"/>
      <c r="AN35" s="58"/>
      <c r="AO35" s="58"/>
      <c r="AP35" s="58"/>
      <c r="AQ35" s="58">
        <v>70</v>
      </c>
      <c r="AR35" s="58"/>
      <c r="AS35" s="58"/>
      <c r="AT35" s="58">
        <f t="shared" si="7"/>
        <v>70</v>
      </c>
      <c r="AU35" s="33">
        <f t="shared" si="8"/>
        <v>3.29</v>
      </c>
      <c r="AV35" s="72">
        <f t="shared" si="14"/>
        <v>0.49</v>
      </c>
      <c r="AW35" s="75">
        <f t="shared" si="9"/>
        <v>0.84</v>
      </c>
      <c r="AX35" s="76">
        <f t="shared" si="10"/>
        <v>3.36</v>
      </c>
    </row>
    <row r="36" spans="2:50" x14ac:dyDescent="0.25">
      <c r="B36" s="58" t="s">
        <v>41</v>
      </c>
      <c r="C36" s="33">
        <v>430</v>
      </c>
      <c r="D36" s="58">
        <v>140</v>
      </c>
      <c r="E36" s="70">
        <v>140</v>
      </c>
      <c r="F36" s="57"/>
      <c r="G36" s="58"/>
      <c r="H36" s="58">
        <v>10</v>
      </c>
      <c r="I36" s="58"/>
      <c r="J36" s="58"/>
      <c r="K36" s="58"/>
      <c r="L36" s="58">
        <f t="shared" si="0"/>
        <v>10</v>
      </c>
      <c r="M36" s="33">
        <f t="shared" si="1"/>
        <v>4.3</v>
      </c>
      <c r="N36" s="71">
        <f t="shared" si="11"/>
        <v>0.28000000000000003</v>
      </c>
      <c r="O36" s="57"/>
      <c r="P36" s="58"/>
      <c r="Q36" s="58"/>
      <c r="R36" s="58"/>
      <c r="S36" s="58"/>
      <c r="T36" s="58"/>
      <c r="U36" s="58"/>
      <c r="V36" s="58"/>
      <c r="W36" s="58">
        <f t="shared" si="2"/>
        <v>0</v>
      </c>
      <c r="X36" s="33">
        <f t="shared" si="3"/>
        <v>0</v>
      </c>
      <c r="Y36" s="72">
        <f t="shared" si="12"/>
        <v>0</v>
      </c>
      <c r="Z36" s="73">
        <f t="shared" si="4"/>
        <v>0.28000000000000003</v>
      </c>
      <c r="AA36" s="74">
        <v>140</v>
      </c>
      <c r="AB36" s="58">
        <v>140</v>
      </c>
      <c r="AC36" s="57"/>
      <c r="AD36" s="58"/>
      <c r="AE36" s="58">
        <v>12</v>
      </c>
      <c r="AF36" s="58"/>
      <c r="AG36" s="58"/>
      <c r="AH36" s="58"/>
      <c r="AI36" s="58">
        <f t="shared" si="5"/>
        <v>12</v>
      </c>
      <c r="AJ36" s="33">
        <f t="shared" si="6"/>
        <v>5.16</v>
      </c>
      <c r="AK36" s="71">
        <f t="shared" si="13"/>
        <v>8.4000000000000005E-2</v>
      </c>
      <c r="AL36" s="57"/>
      <c r="AM36" s="58"/>
      <c r="AN36" s="58"/>
      <c r="AO36" s="58"/>
      <c r="AP36" s="58"/>
      <c r="AQ36" s="58"/>
      <c r="AR36" s="58"/>
      <c r="AS36" s="58"/>
      <c r="AT36" s="58">
        <f t="shared" si="7"/>
        <v>0</v>
      </c>
      <c r="AU36" s="33">
        <f t="shared" si="8"/>
        <v>0</v>
      </c>
      <c r="AV36" s="72">
        <f t="shared" si="14"/>
        <v>0</v>
      </c>
      <c r="AW36" s="75">
        <f t="shared" si="9"/>
        <v>8.4000000000000005E-2</v>
      </c>
      <c r="AX36" s="76">
        <f t="shared" si="10"/>
        <v>0.36400000000000005</v>
      </c>
    </row>
    <row r="37" spans="2:50" s="136" customFormat="1" x14ac:dyDescent="0.25">
      <c r="B37" s="28" t="s">
        <v>42</v>
      </c>
      <c r="C37" s="127">
        <v>130</v>
      </c>
      <c r="D37" s="28">
        <v>40</v>
      </c>
      <c r="E37" s="128">
        <v>40</v>
      </c>
      <c r="F37" s="129"/>
      <c r="G37" s="28"/>
      <c r="H37" s="28"/>
      <c r="I37" s="28">
        <v>150</v>
      </c>
      <c r="J37" s="28"/>
      <c r="K37" s="28"/>
      <c r="L37" s="28">
        <f t="shared" si="0"/>
        <v>150</v>
      </c>
      <c r="M37" s="127">
        <f t="shared" si="1"/>
        <v>19.5</v>
      </c>
      <c r="N37" s="130">
        <f t="shared" si="11"/>
        <v>4.2</v>
      </c>
      <c r="O37" s="129"/>
      <c r="P37" s="28"/>
      <c r="Q37" s="28"/>
      <c r="R37" s="28"/>
      <c r="S37" s="28">
        <v>45</v>
      </c>
      <c r="T37" s="28"/>
      <c r="U37" s="28"/>
      <c r="V37" s="28"/>
      <c r="W37" s="28">
        <f t="shared" si="2"/>
        <v>45</v>
      </c>
      <c r="X37" s="127">
        <f t="shared" si="3"/>
        <v>5.85</v>
      </c>
      <c r="Y37" s="131">
        <f t="shared" si="12"/>
        <v>1.26</v>
      </c>
      <c r="Z37" s="132">
        <f t="shared" si="4"/>
        <v>5.46</v>
      </c>
      <c r="AA37" s="133">
        <v>60</v>
      </c>
      <c r="AB37" s="28">
        <v>60</v>
      </c>
      <c r="AC37" s="129"/>
      <c r="AD37" s="28"/>
      <c r="AE37" s="28"/>
      <c r="AF37" s="28">
        <v>150</v>
      </c>
      <c r="AG37" s="28"/>
      <c r="AH37" s="28"/>
      <c r="AI37" s="28">
        <f t="shared" si="5"/>
        <v>150</v>
      </c>
      <c r="AJ37" s="127">
        <f t="shared" si="6"/>
        <v>19.5</v>
      </c>
      <c r="AK37" s="71">
        <f t="shared" si="13"/>
        <v>1.05</v>
      </c>
      <c r="AL37" s="129"/>
      <c r="AM37" s="28"/>
      <c r="AN37" s="28"/>
      <c r="AO37" s="28"/>
      <c r="AP37" s="28">
        <v>45</v>
      </c>
      <c r="AQ37" s="28"/>
      <c r="AR37" s="28"/>
      <c r="AS37" s="28"/>
      <c r="AT37" s="28">
        <f t="shared" si="7"/>
        <v>45</v>
      </c>
      <c r="AU37" s="127">
        <f t="shared" si="8"/>
        <v>5.85</v>
      </c>
      <c r="AV37" s="72">
        <f t="shared" si="14"/>
        <v>0.315</v>
      </c>
      <c r="AW37" s="134">
        <f t="shared" si="9"/>
        <v>1.365</v>
      </c>
      <c r="AX37" s="135">
        <f t="shared" si="10"/>
        <v>6.8250000000000002</v>
      </c>
    </row>
    <row r="38" spans="2:50" s="136" customFormat="1" x14ac:dyDescent="0.25">
      <c r="B38" s="28" t="s">
        <v>43</v>
      </c>
      <c r="C38" s="127"/>
      <c r="D38" s="28">
        <v>140</v>
      </c>
      <c r="E38" s="128">
        <v>140</v>
      </c>
      <c r="F38" s="129"/>
      <c r="G38" s="28"/>
      <c r="H38" s="28"/>
      <c r="I38" s="28">
        <v>150</v>
      </c>
      <c r="J38" s="28"/>
      <c r="K38" s="28"/>
      <c r="L38" s="28">
        <f t="shared" si="0"/>
        <v>150</v>
      </c>
      <c r="M38" s="127">
        <f t="shared" si="1"/>
        <v>0</v>
      </c>
      <c r="N38" s="130">
        <f t="shared" si="11"/>
        <v>4.2</v>
      </c>
      <c r="O38" s="129"/>
      <c r="P38" s="28"/>
      <c r="Q38" s="28"/>
      <c r="R38" s="28"/>
      <c r="S38" s="28">
        <v>45</v>
      </c>
      <c r="T38" s="28"/>
      <c r="U38" s="28"/>
      <c r="V38" s="28"/>
      <c r="W38" s="28">
        <f t="shared" si="2"/>
        <v>45</v>
      </c>
      <c r="X38" s="127">
        <f t="shared" si="3"/>
        <v>0</v>
      </c>
      <c r="Y38" s="131">
        <f t="shared" si="12"/>
        <v>1.26</v>
      </c>
      <c r="Z38" s="132">
        <f t="shared" si="4"/>
        <v>5.46</v>
      </c>
      <c r="AA38" s="133">
        <v>140</v>
      </c>
      <c r="AB38" s="28">
        <v>140</v>
      </c>
      <c r="AC38" s="129"/>
      <c r="AD38" s="28"/>
      <c r="AE38" s="28"/>
      <c r="AF38" s="28">
        <v>150</v>
      </c>
      <c r="AG38" s="28"/>
      <c r="AH38" s="28"/>
      <c r="AI38" s="28">
        <f t="shared" si="5"/>
        <v>150</v>
      </c>
      <c r="AJ38" s="127">
        <f t="shared" si="6"/>
        <v>0</v>
      </c>
      <c r="AK38" s="71">
        <f t="shared" si="13"/>
        <v>1.05</v>
      </c>
      <c r="AL38" s="129"/>
      <c r="AM38" s="28"/>
      <c r="AN38" s="28"/>
      <c r="AO38" s="28"/>
      <c r="AP38" s="28">
        <v>45</v>
      </c>
      <c r="AQ38" s="28"/>
      <c r="AR38" s="28"/>
      <c r="AS38" s="28"/>
      <c r="AT38" s="28">
        <f t="shared" si="7"/>
        <v>45</v>
      </c>
      <c r="AU38" s="127">
        <f t="shared" si="8"/>
        <v>0</v>
      </c>
      <c r="AV38" s="72">
        <f t="shared" si="14"/>
        <v>0.315</v>
      </c>
      <c r="AW38" s="134">
        <f t="shared" si="9"/>
        <v>1.365</v>
      </c>
      <c r="AX38" s="135">
        <f t="shared" si="10"/>
        <v>6.8250000000000002</v>
      </c>
    </row>
    <row r="39" spans="2:50" x14ac:dyDescent="0.25">
      <c r="B39" s="58" t="s">
        <v>50</v>
      </c>
      <c r="C39" s="33">
        <v>50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"/>
        <v>0</v>
      </c>
      <c r="N39" s="71">
        <f t="shared" si="11"/>
        <v>0</v>
      </c>
      <c r="O39" s="57">
        <v>124.8</v>
      </c>
      <c r="P39" s="58"/>
      <c r="Q39" s="58"/>
      <c r="R39" s="58"/>
      <c r="S39" s="58"/>
      <c r="T39" s="58"/>
      <c r="U39" s="58"/>
      <c r="V39" s="58"/>
      <c r="W39" s="58">
        <f t="shared" si="2"/>
        <v>124.8</v>
      </c>
      <c r="X39" s="33">
        <f t="shared" si="3"/>
        <v>6.24</v>
      </c>
      <c r="Y39" s="72">
        <f t="shared" si="12"/>
        <v>3.4944000000000002</v>
      </c>
      <c r="Z39" s="73">
        <f t="shared" si="4"/>
        <v>3.4944000000000002</v>
      </c>
      <c r="AA39" s="74">
        <v>140</v>
      </c>
      <c r="AB39" s="58">
        <v>140</v>
      </c>
      <c r="AC39" s="57"/>
      <c r="AD39" s="58"/>
      <c r="AE39" s="58"/>
      <c r="AF39" s="58"/>
      <c r="AG39" s="58"/>
      <c r="AH39" s="58"/>
      <c r="AI39" s="58">
        <f t="shared" si="5"/>
        <v>0</v>
      </c>
      <c r="AJ39" s="33">
        <f t="shared" si="6"/>
        <v>0</v>
      </c>
      <c r="AK39" s="71">
        <f t="shared" si="13"/>
        <v>0</v>
      </c>
      <c r="AL39" s="57">
        <v>187.2</v>
      </c>
      <c r="AM39" s="58"/>
      <c r="AN39" s="58"/>
      <c r="AO39" s="58"/>
      <c r="AP39" s="58"/>
      <c r="AQ39" s="58"/>
      <c r="AR39" s="58"/>
      <c r="AS39" s="58"/>
      <c r="AT39" s="58">
        <f t="shared" si="7"/>
        <v>187.2</v>
      </c>
      <c r="AU39" s="33">
        <f t="shared" si="8"/>
        <v>9.36</v>
      </c>
      <c r="AV39" s="72">
        <f t="shared" si="14"/>
        <v>1.3103999999999998</v>
      </c>
      <c r="AW39" s="75">
        <f t="shared" si="9"/>
        <v>1.3103999999999998</v>
      </c>
      <c r="AX39" s="76">
        <f t="shared" si="10"/>
        <v>4.8048000000000002</v>
      </c>
    </row>
    <row r="40" spans="2:50" x14ac:dyDescent="0.25">
      <c r="B40" s="58" t="s">
        <v>16</v>
      </c>
      <c r="C40" s="33">
        <v>75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"/>
        <v>0</v>
      </c>
      <c r="N40" s="71">
        <f t="shared" si="11"/>
        <v>0</v>
      </c>
      <c r="O40" s="57">
        <v>10</v>
      </c>
      <c r="P40" s="58">
        <v>12.5</v>
      </c>
      <c r="Q40" s="58">
        <v>36</v>
      </c>
      <c r="R40" s="58"/>
      <c r="S40" s="58"/>
      <c r="T40" s="58"/>
      <c r="U40" s="58"/>
      <c r="V40" s="58"/>
      <c r="W40" s="58">
        <f t="shared" si="2"/>
        <v>58.5</v>
      </c>
      <c r="X40" s="33">
        <f t="shared" si="3"/>
        <v>4.3875000000000002</v>
      </c>
      <c r="Y40" s="72">
        <f t="shared" si="12"/>
        <v>1.6379999999999999</v>
      </c>
      <c r="Z40" s="73">
        <f t="shared" si="4"/>
        <v>1.6379999999999999</v>
      </c>
      <c r="AA40" s="74">
        <v>60</v>
      </c>
      <c r="AB40" s="58">
        <v>60</v>
      </c>
      <c r="AC40" s="57"/>
      <c r="AD40" s="58"/>
      <c r="AE40" s="58"/>
      <c r="AF40" s="58"/>
      <c r="AG40" s="58"/>
      <c r="AH40" s="58"/>
      <c r="AI40" s="58">
        <f t="shared" si="5"/>
        <v>0</v>
      </c>
      <c r="AJ40" s="33">
        <f t="shared" si="6"/>
        <v>0</v>
      </c>
      <c r="AK40" s="71">
        <f t="shared" si="13"/>
        <v>0</v>
      </c>
      <c r="AL40" s="57">
        <v>12</v>
      </c>
      <c r="AM40" s="58">
        <v>15</v>
      </c>
      <c r="AN40" s="58">
        <v>38.4</v>
      </c>
      <c r="AO40" s="58"/>
      <c r="AP40" s="58"/>
      <c r="AQ40" s="58"/>
      <c r="AR40" s="58"/>
      <c r="AS40" s="58"/>
      <c r="AT40" s="58">
        <f t="shared" si="7"/>
        <v>65.400000000000006</v>
      </c>
      <c r="AU40" s="33">
        <f t="shared" si="8"/>
        <v>4.9050000000000002</v>
      </c>
      <c r="AV40" s="72">
        <f t="shared" si="14"/>
        <v>0.4578000000000001</v>
      </c>
      <c r="AW40" s="75">
        <f t="shared" si="9"/>
        <v>0.4578000000000001</v>
      </c>
      <c r="AX40" s="76">
        <f t="shared" si="10"/>
        <v>2.0958000000000001</v>
      </c>
    </row>
    <row r="41" spans="2:50" x14ac:dyDescent="0.25">
      <c r="B41" s="58" t="s">
        <v>46</v>
      </c>
      <c r="C41" s="33">
        <v>45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"/>
        <v>0</v>
      </c>
      <c r="N41" s="71">
        <f t="shared" si="11"/>
        <v>0</v>
      </c>
      <c r="O41" s="57">
        <f>9.3</f>
        <v>9.3000000000000007</v>
      </c>
      <c r="P41" s="58">
        <v>12</v>
      </c>
      <c r="Q41" s="58">
        <v>20.6</v>
      </c>
      <c r="R41" s="58"/>
      <c r="S41" s="58"/>
      <c r="T41" s="58"/>
      <c r="U41" s="58"/>
      <c r="V41" s="58"/>
      <c r="W41" s="58">
        <f t="shared" si="2"/>
        <v>41.900000000000006</v>
      </c>
      <c r="X41" s="33">
        <f t="shared" si="3"/>
        <v>1.8855000000000002</v>
      </c>
      <c r="Y41" s="72">
        <f t="shared" si="12"/>
        <v>1.1732000000000002</v>
      </c>
      <c r="Z41" s="73">
        <f t="shared" si="4"/>
        <v>1.1732000000000002</v>
      </c>
      <c r="AA41" s="74">
        <v>140</v>
      </c>
      <c r="AB41" s="58">
        <v>140</v>
      </c>
      <c r="AC41" s="57"/>
      <c r="AD41" s="58"/>
      <c r="AE41" s="58"/>
      <c r="AF41" s="58"/>
      <c r="AG41" s="58"/>
      <c r="AH41" s="58"/>
      <c r="AI41" s="58">
        <f t="shared" si="5"/>
        <v>0</v>
      </c>
      <c r="AJ41" s="33">
        <f t="shared" si="6"/>
        <v>0</v>
      </c>
      <c r="AK41" s="71">
        <f t="shared" si="13"/>
        <v>0</v>
      </c>
      <c r="AL41" s="57">
        <v>13.9</v>
      </c>
      <c r="AM41" s="58">
        <v>14.4</v>
      </c>
      <c r="AN41" s="58">
        <v>21.9</v>
      </c>
      <c r="AO41" s="58"/>
      <c r="AP41" s="58"/>
      <c r="AQ41" s="58"/>
      <c r="AR41" s="58"/>
      <c r="AS41" s="58"/>
      <c r="AT41" s="58">
        <f t="shared" si="7"/>
        <v>50.2</v>
      </c>
      <c r="AU41" s="33">
        <f t="shared" si="8"/>
        <v>2.2589999999999999</v>
      </c>
      <c r="AV41" s="72">
        <f t="shared" si="14"/>
        <v>0.35140000000000005</v>
      </c>
      <c r="AW41" s="75">
        <f t="shared" si="9"/>
        <v>0.35140000000000005</v>
      </c>
      <c r="AX41" s="76">
        <f t="shared" si="10"/>
        <v>1.5246000000000004</v>
      </c>
    </row>
    <row r="42" spans="2:50" x14ac:dyDescent="0.25">
      <c r="B42" s="58" t="s">
        <v>81</v>
      </c>
      <c r="C42" s="33">
        <v>125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"/>
        <v>0</v>
      </c>
      <c r="N42" s="71">
        <f t="shared" si="11"/>
        <v>0</v>
      </c>
      <c r="O42" s="57">
        <v>8</v>
      </c>
      <c r="P42" s="58">
        <v>2.5</v>
      </c>
      <c r="Q42" s="58">
        <v>10.3</v>
      </c>
      <c r="R42" s="58"/>
      <c r="S42" s="58"/>
      <c r="T42" s="58"/>
      <c r="U42" s="58"/>
      <c r="V42" s="58"/>
      <c r="W42" s="58">
        <f t="shared" si="2"/>
        <v>20.8</v>
      </c>
      <c r="X42" s="33">
        <f t="shared" si="3"/>
        <v>2.6</v>
      </c>
      <c r="Y42" s="72">
        <f t="shared" si="12"/>
        <v>0.58240000000000003</v>
      </c>
      <c r="Z42" s="73">
        <f t="shared" si="4"/>
        <v>0.58240000000000003</v>
      </c>
      <c r="AA42" s="74">
        <v>60</v>
      </c>
      <c r="AB42" s="58">
        <v>60</v>
      </c>
      <c r="AC42" s="57"/>
      <c r="AD42" s="58"/>
      <c r="AE42" s="58"/>
      <c r="AF42" s="58"/>
      <c r="AG42" s="58"/>
      <c r="AH42" s="58"/>
      <c r="AI42" s="58">
        <f t="shared" si="5"/>
        <v>0</v>
      </c>
      <c r="AJ42" s="33">
        <f t="shared" si="6"/>
        <v>0</v>
      </c>
      <c r="AK42" s="71">
        <f t="shared" si="13"/>
        <v>0</v>
      </c>
      <c r="AL42" s="57">
        <v>12</v>
      </c>
      <c r="AM42" s="58">
        <v>3</v>
      </c>
      <c r="AN42" s="58">
        <v>11</v>
      </c>
      <c r="AO42" s="58"/>
      <c r="AP42" s="58"/>
      <c r="AQ42" s="58"/>
      <c r="AR42" s="58"/>
      <c r="AS42" s="58"/>
      <c r="AT42" s="58">
        <f t="shared" si="7"/>
        <v>26</v>
      </c>
      <c r="AU42" s="33">
        <f t="shared" si="8"/>
        <v>3.25</v>
      </c>
      <c r="AV42" s="72">
        <f t="shared" si="14"/>
        <v>0.182</v>
      </c>
      <c r="AW42" s="75">
        <f t="shared" si="9"/>
        <v>0.182</v>
      </c>
      <c r="AX42" s="76">
        <f t="shared" si="10"/>
        <v>0.76439999999999997</v>
      </c>
    </row>
    <row r="43" spans="2:50" x14ac:dyDescent="0.25">
      <c r="B43" s="58" t="s">
        <v>49</v>
      </c>
      <c r="C43" s="33">
        <v>410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"/>
        <v>0</v>
      </c>
      <c r="N43" s="71">
        <f t="shared" si="11"/>
        <v>0</v>
      </c>
      <c r="O43" s="57"/>
      <c r="P43" s="58">
        <v>36</v>
      </c>
      <c r="Q43" s="58"/>
      <c r="R43" s="58"/>
      <c r="S43" s="58"/>
      <c r="T43" s="58"/>
      <c r="U43" s="58"/>
      <c r="V43" s="58"/>
      <c r="W43" s="58">
        <f t="shared" si="2"/>
        <v>36</v>
      </c>
      <c r="X43" s="33">
        <f t="shared" si="3"/>
        <v>14.76</v>
      </c>
      <c r="Y43" s="72">
        <f t="shared" si="12"/>
        <v>1.008</v>
      </c>
      <c r="Z43" s="73">
        <f t="shared" si="4"/>
        <v>1.008</v>
      </c>
      <c r="AA43" s="74">
        <v>140</v>
      </c>
      <c r="AB43" s="58">
        <v>140</v>
      </c>
      <c r="AC43" s="57"/>
      <c r="AD43" s="58"/>
      <c r="AE43" s="58"/>
      <c r="AF43" s="58"/>
      <c r="AG43" s="58"/>
      <c r="AH43" s="58"/>
      <c r="AI43" s="58">
        <f t="shared" si="5"/>
        <v>0</v>
      </c>
      <c r="AJ43" s="33">
        <f t="shared" si="6"/>
        <v>0</v>
      </c>
      <c r="AK43" s="71">
        <f t="shared" si="13"/>
        <v>0</v>
      </c>
      <c r="AL43" s="57"/>
      <c r="AM43" s="58">
        <v>36</v>
      </c>
      <c r="AN43" s="58"/>
      <c r="AO43" s="58"/>
      <c r="AP43" s="58"/>
      <c r="AQ43" s="58"/>
      <c r="AR43" s="58"/>
      <c r="AS43" s="58"/>
      <c r="AT43" s="58">
        <f t="shared" si="7"/>
        <v>36</v>
      </c>
      <c r="AU43" s="33">
        <f t="shared" si="8"/>
        <v>14.76</v>
      </c>
      <c r="AV43" s="72">
        <f t="shared" si="14"/>
        <v>0.252</v>
      </c>
      <c r="AW43" s="75">
        <f t="shared" si="9"/>
        <v>0.252</v>
      </c>
      <c r="AX43" s="76">
        <f t="shared" si="10"/>
        <v>1.26</v>
      </c>
    </row>
    <row r="44" spans="2:50" x14ac:dyDescent="0.25">
      <c r="B44" s="58" t="s">
        <v>25</v>
      </c>
      <c r="C44" s="33">
        <v>55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"/>
        <v>0</v>
      </c>
      <c r="N44" s="71">
        <f t="shared" si="11"/>
        <v>0</v>
      </c>
      <c r="O44" s="57"/>
      <c r="P44" s="58">
        <v>133.30000000000001</v>
      </c>
      <c r="Q44" s="58">
        <v>183.4</v>
      </c>
      <c r="R44" s="58"/>
      <c r="S44" s="58"/>
      <c r="T44" s="58"/>
      <c r="U44" s="58"/>
      <c r="V44" s="58"/>
      <c r="W44" s="58">
        <f t="shared" si="2"/>
        <v>316.70000000000005</v>
      </c>
      <c r="X44" s="33">
        <f t="shared" si="3"/>
        <v>17.418500000000005</v>
      </c>
      <c r="Y44" s="72">
        <f t="shared" si="12"/>
        <v>8.867600000000003</v>
      </c>
      <c r="Z44" s="73">
        <f t="shared" si="4"/>
        <v>8.867600000000003</v>
      </c>
      <c r="AA44" s="74">
        <v>60</v>
      </c>
      <c r="AB44" s="58">
        <v>60</v>
      </c>
      <c r="AC44" s="57"/>
      <c r="AD44" s="58"/>
      <c r="AE44" s="58"/>
      <c r="AF44" s="58"/>
      <c r="AG44" s="58"/>
      <c r="AH44" s="58"/>
      <c r="AI44" s="58">
        <f t="shared" si="5"/>
        <v>0</v>
      </c>
      <c r="AJ44" s="33">
        <f t="shared" si="6"/>
        <v>0</v>
      </c>
      <c r="AK44" s="71">
        <f t="shared" si="13"/>
        <v>0</v>
      </c>
      <c r="AL44" s="57"/>
      <c r="AM44" s="58">
        <v>159.9</v>
      </c>
      <c r="AN44" s="58">
        <v>195.7</v>
      </c>
      <c r="AO44" s="58"/>
      <c r="AP44" s="58"/>
      <c r="AQ44" s="58"/>
      <c r="AR44" s="58"/>
      <c r="AS44" s="58"/>
      <c r="AT44" s="58">
        <f t="shared" si="7"/>
        <v>355.6</v>
      </c>
      <c r="AU44" s="33">
        <f t="shared" si="8"/>
        <v>19.558</v>
      </c>
      <c r="AV44" s="72">
        <f t="shared" si="14"/>
        <v>2.4892000000000003</v>
      </c>
      <c r="AW44" s="75">
        <f t="shared" si="9"/>
        <v>2.4892000000000003</v>
      </c>
      <c r="AX44" s="76">
        <f t="shared" si="10"/>
        <v>11.356800000000003</v>
      </c>
    </row>
    <row r="45" spans="2:50" x14ac:dyDescent="0.25">
      <c r="B45" s="58" t="s">
        <v>47</v>
      </c>
      <c r="C45" s="33">
        <v>130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"/>
        <v>0</v>
      </c>
      <c r="N45" s="71">
        <f t="shared" si="11"/>
        <v>0</v>
      </c>
      <c r="O45" s="57"/>
      <c r="P45" s="58">
        <v>2.5</v>
      </c>
      <c r="Q45" s="58">
        <v>10.3</v>
      </c>
      <c r="R45" s="58"/>
      <c r="S45" s="58"/>
      <c r="T45" s="58"/>
      <c r="U45" s="58"/>
      <c r="V45" s="58"/>
      <c r="W45" s="58">
        <f t="shared" si="2"/>
        <v>12.8</v>
      </c>
      <c r="X45" s="33">
        <f t="shared" si="3"/>
        <v>1.6639999999999999</v>
      </c>
      <c r="Y45" s="72">
        <f t="shared" si="12"/>
        <v>0.35840000000000005</v>
      </c>
      <c r="Z45" s="73">
        <f t="shared" si="4"/>
        <v>0.35840000000000005</v>
      </c>
      <c r="AA45" s="74">
        <v>140</v>
      </c>
      <c r="AB45" s="58">
        <v>140</v>
      </c>
      <c r="AC45" s="57"/>
      <c r="AD45" s="58"/>
      <c r="AE45" s="58"/>
      <c r="AF45" s="58"/>
      <c r="AG45" s="58"/>
      <c r="AH45" s="58"/>
      <c r="AI45" s="58">
        <f t="shared" si="5"/>
        <v>0</v>
      </c>
      <c r="AJ45" s="33">
        <f t="shared" si="6"/>
        <v>0</v>
      </c>
      <c r="AK45" s="71">
        <f t="shared" si="13"/>
        <v>0</v>
      </c>
      <c r="AL45" s="57"/>
      <c r="AM45" s="58">
        <v>3</v>
      </c>
      <c r="AN45" s="58">
        <v>11</v>
      </c>
      <c r="AO45" s="58"/>
      <c r="AP45" s="58"/>
      <c r="AQ45" s="58"/>
      <c r="AR45" s="58"/>
      <c r="AS45" s="58"/>
      <c r="AT45" s="58">
        <f t="shared" si="7"/>
        <v>14</v>
      </c>
      <c r="AU45" s="33">
        <f t="shared" si="8"/>
        <v>1.82</v>
      </c>
      <c r="AV45" s="72">
        <f t="shared" si="14"/>
        <v>9.8000000000000004E-2</v>
      </c>
      <c r="AW45" s="75">
        <f t="shared" si="9"/>
        <v>9.8000000000000004E-2</v>
      </c>
      <c r="AX45" s="76">
        <f t="shared" si="10"/>
        <v>0.45640000000000003</v>
      </c>
    </row>
    <row r="46" spans="2:50" s="126" customFormat="1" x14ac:dyDescent="0.25">
      <c r="B46" s="78" t="s">
        <v>166</v>
      </c>
      <c r="C46" s="34"/>
      <c r="D46" s="78">
        <v>40</v>
      </c>
      <c r="E46" s="118">
        <v>40</v>
      </c>
      <c r="F46" s="119"/>
      <c r="G46" s="78"/>
      <c r="H46" s="78"/>
      <c r="I46" s="78"/>
      <c r="J46" s="78"/>
      <c r="K46" s="78"/>
      <c r="L46" s="78">
        <f t="shared" si="0"/>
        <v>0</v>
      </c>
      <c r="M46" s="34">
        <f t="shared" si="1"/>
        <v>0</v>
      </c>
      <c r="N46" s="120">
        <f t="shared" si="11"/>
        <v>0</v>
      </c>
      <c r="O46" s="119"/>
      <c r="P46" s="78">
        <v>25</v>
      </c>
      <c r="Q46" s="78"/>
      <c r="R46" s="78"/>
      <c r="S46" s="78"/>
      <c r="T46" s="78"/>
      <c r="U46" s="78"/>
      <c r="V46" s="78"/>
      <c r="W46" s="78">
        <f t="shared" si="2"/>
        <v>25</v>
      </c>
      <c r="X46" s="34">
        <f t="shared" si="3"/>
        <v>0</v>
      </c>
      <c r="Y46" s="121">
        <f t="shared" si="12"/>
        <v>0.7</v>
      </c>
      <c r="Z46" s="122">
        <f t="shared" si="4"/>
        <v>0.7</v>
      </c>
      <c r="AA46" s="123">
        <v>60</v>
      </c>
      <c r="AB46" s="78">
        <v>60</v>
      </c>
      <c r="AC46" s="119"/>
      <c r="AD46" s="78"/>
      <c r="AE46" s="78"/>
      <c r="AF46" s="78"/>
      <c r="AG46" s="78"/>
      <c r="AH46" s="78"/>
      <c r="AI46" s="78">
        <f t="shared" si="5"/>
        <v>0</v>
      </c>
      <c r="AJ46" s="34">
        <f t="shared" si="6"/>
        <v>0</v>
      </c>
      <c r="AK46" s="71">
        <f t="shared" si="13"/>
        <v>0</v>
      </c>
      <c r="AL46" s="119"/>
      <c r="AM46" s="78">
        <v>30</v>
      </c>
      <c r="AN46" s="78"/>
      <c r="AO46" s="78"/>
      <c r="AP46" s="78"/>
      <c r="AQ46" s="78"/>
      <c r="AR46" s="78"/>
      <c r="AS46" s="78"/>
      <c r="AT46" s="78">
        <f t="shared" si="7"/>
        <v>30</v>
      </c>
      <c r="AU46" s="34">
        <f t="shared" si="8"/>
        <v>0</v>
      </c>
      <c r="AV46" s="72">
        <f t="shared" si="14"/>
        <v>0.21</v>
      </c>
      <c r="AW46" s="124">
        <f t="shared" si="9"/>
        <v>0.21</v>
      </c>
      <c r="AX46" s="125">
        <f t="shared" si="10"/>
        <v>0.90999999999999992</v>
      </c>
    </row>
    <row r="47" spans="2:50" x14ac:dyDescent="0.25">
      <c r="B47" s="58" t="s">
        <v>122</v>
      </c>
      <c r="C47" s="33">
        <v>195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"/>
        <v>0</v>
      </c>
      <c r="N47" s="71">
        <f t="shared" si="11"/>
        <v>0</v>
      </c>
      <c r="O47" s="57"/>
      <c r="P47" s="58"/>
      <c r="Q47" s="58">
        <v>138.9</v>
      </c>
      <c r="R47" s="58"/>
      <c r="S47" s="58"/>
      <c r="T47" s="58"/>
      <c r="U47" s="58"/>
      <c r="V47" s="58"/>
      <c r="W47" s="58">
        <f t="shared" si="2"/>
        <v>138.9</v>
      </c>
      <c r="X47" s="33">
        <f t="shared" si="3"/>
        <v>27.0855</v>
      </c>
      <c r="Y47" s="72">
        <f t="shared" si="12"/>
        <v>3.8892000000000002</v>
      </c>
      <c r="Z47" s="73">
        <f t="shared" si="4"/>
        <v>3.8892000000000002</v>
      </c>
      <c r="AA47" s="74">
        <v>140</v>
      </c>
      <c r="AB47" s="58">
        <v>140</v>
      </c>
      <c r="AC47" s="57"/>
      <c r="AD47" s="58"/>
      <c r="AE47" s="58"/>
      <c r="AF47" s="58"/>
      <c r="AG47" s="58"/>
      <c r="AH47" s="58"/>
      <c r="AI47" s="58">
        <f t="shared" si="5"/>
        <v>0</v>
      </c>
      <c r="AJ47" s="33">
        <f t="shared" si="6"/>
        <v>0</v>
      </c>
      <c r="AK47" s="71">
        <f t="shared" si="13"/>
        <v>0</v>
      </c>
      <c r="AL47" s="57"/>
      <c r="AM47" s="58"/>
      <c r="AN47" s="58">
        <v>148.1</v>
      </c>
      <c r="AO47" s="58"/>
      <c r="AP47" s="58"/>
      <c r="AQ47" s="58"/>
      <c r="AR47" s="58"/>
      <c r="AS47" s="58"/>
      <c r="AT47" s="58">
        <f t="shared" si="7"/>
        <v>148.1</v>
      </c>
      <c r="AU47" s="33">
        <f t="shared" si="8"/>
        <v>28.8795</v>
      </c>
      <c r="AV47" s="72">
        <f t="shared" si="14"/>
        <v>1.0367</v>
      </c>
      <c r="AW47" s="75">
        <f t="shared" si="9"/>
        <v>1.0367</v>
      </c>
      <c r="AX47" s="76">
        <f t="shared" si="10"/>
        <v>4.9259000000000004</v>
      </c>
    </row>
    <row r="48" spans="2:50" x14ac:dyDescent="0.25">
      <c r="B48" s="58" t="s">
        <v>84</v>
      </c>
      <c r="C48" s="33">
        <v>35</v>
      </c>
      <c r="D48" s="58">
        <v>140</v>
      </c>
      <c r="E48" s="70">
        <v>140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"/>
        <v>0</v>
      </c>
      <c r="N48" s="71">
        <f t="shared" si="11"/>
        <v>0</v>
      </c>
      <c r="O48" s="57"/>
      <c r="P48" s="58"/>
      <c r="Q48" s="58">
        <v>1.7</v>
      </c>
      <c r="R48" s="58"/>
      <c r="S48" s="58"/>
      <c r="T48" s="58"/>
      <c r="U48" s="58"/>
      <c r="V48" s="58"/>
      <c r="W48" s="58">
        <f t="shared" si="2"/>
        <v>1.7</v>
      </c>
      <c r="X48" s="33">
        <f t="shared" si="3"/>
        <v>5.9499999999999997E-2</v>
      </c>
      <c r="Y48" s="72">
        <f t="shared" si="12"/>
        <v>4.7600000000000003E-2</v>
      </c>
      <c r="Z48" s="73">
        <f t="shared" si="4"/>
        <v>4.7600000000000003E-2</v>
      </c>
      <c r="AA48" s="74">
        <v>140</v>
      </c>
      <c r="AB48" s="58">
        <v>140</v>
      </c>
      <c r="AC48" s="57"/>
      <c r="AD48" s="58"/>
      <c r="AE48" s="58"/>
      <c r="AF48" s="58"/>
      <c r="AG48" s="58"/>
      <c r="AH48" s="58"/>
      <c r="AI48" s="58">
        <f t="shared" si="5"/>
        <v>0</v>
      </c>
      <c r="AJ48" s="33">
        <f t="shared" si="6"/>
        <v>0</v>
      </c>
      <c r="AK48" s="71">
        <f t="shared" si="13"/>
        <v>0</v>
      </c>
      <c r="AL48" s="57"/>
      <c r="AM48" s="58"/>
      <c r="AN48" s="58">
        <v>1.8</v>
      </c>
      <c r="AO48" s="58"/>
      <c r="AP48" s="58"/>
      <c r="AQ48" s="58"/>
      <c r="AR48" s="58"/>
      <c r="AS48" s="58"/>
      <c r="AT48" s="58">
        <f t="shared" si="7"/>
        <v>1.8</v>
      </c>
      <c r="AU48" s="33">
        <f t="shared" si="8"/>
        <v>6.3E-2</v>
      </c>
      <c r="AV48" s="72">
        <f t="shared" si="14"/>
        <v>1.26E-2</v>
      </c>
      <c r="AW48" s="75">
        <f t="shared" si="9"/>
        <v>1.26E-2</v>
      </c>
      <c r="AX48" s="76">
        <f t="shared" si="10"/>
        <v>6.0200000000000004E-2</v>
      </c>
    </row>
    <row r="49" spans="2:50" x14ac:dyDescent="0.25">
      <c r="B49" s="58" t="s">
        <v>37</v>
      </c>
      <c r="C49" s="33">
        <v>50</v>
      </c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>
        <f t="shared" si="0"/>
        <v>0</v>
      </c>
      <c r="M49" s="33">
        <f t="shared" si="1"/>
        <v>0</v>
      </c>
      <c r="N49" s="71">
        <f t="shared" si="11"/>
        <v>0</v>
      </c>
      <c r="O49" s="57"/>
      <c r="P49" s="58"/>
      <c r="Q49" s="58"/>
      <c r="R49" s="58">
        <v>120</v>
      </c>
      <c r="S49" s="58"/>
      <c r="T49" s="58"/>
      <c r="U49" s="58"/>
      <c r="V49" s="58"/>
      <c r="W49" s="58">
        <f t="shared" si="2"/>
        <v>120</v>
      </c>
      <c r="X49" s="33">
        <f t="shared" si="3"/>
        <v>6</v>
      </c>
      <c r="Y49" s="72">
        <f t="shared" si="12"/>
        <v>3.36</v>
      </c>
      <c r="Z49" s="73">
        <f t="shared" si="4"/>
        <v>3.36</v>
      </c>
      <c r="AA49" s="74">
        <v>60</v>
      </c>
      <c r="AB49" s="58">
        <v>60</v>
      </c>
      <c r="AC49" s="57"/>
      <c r="AD49" s="58"/>
      <c r="AE49" s="58"/>
      <c r="AF49" s="58"/>
      <c r="AG49" s="58"/>
      <c r="AH49" s="58"/>
      <c r="AI49" s="58">
        <f t="shared" si="5"/>
        <v>0</v>
      </c>
      <c r="AJ49" s="33">
        <f t="shared" si="6"/>
        <v>0</v>
      </c>
      <c r="AK49" s="71">
        <f t="shared" si="13"/>
        <v>0</v>
      </c>
      <c r="AL49" s="57"/>
      <c r="AM49" s="58"/>
      <c r="AN49" s="58"/>
      <c r="AO49" s="58">
        <v>120</v>
      </c>
      <c r="AP49" s="58"/>
      <c r="AQ49" s="58"/>
      <c r="AR49" s="58"/>
      <c r="AS49" s="58"/>
      <c r="AT49" s="58">
        <f t="shared" si="7"/>
        <v>120</v>
      </c>
      <c r="AU49" s="33">
        <f t="shared" si="8"/>
        <v>6</v>
      </c>
      <c r="AV49" s="72">
        <f t="shared" si="14"/>
        <v>0.84</v>
      </c>
      <c r="AW49" s="75">
        <f t="shared" si="9"/>
        <v>0.84</v>
      </c>
      <c r="AX49" s="76">
        <f t="shared" si="10"/>
        <v>4.2</v>
      </c>
    </row>
    <row r="50" spans="2:50" ht="16.5" thickBot="1" x14ac:dyDescent="0.3">
      <c r="B50" s="58" t="s">
        <v>23</v>
      </c>
      <c r="C50" s="33">
        <v>45</v>
      </c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33">
        <f t="shared" si="1"/>
        <v>0</v>
      </c>
      <c r="N50" s="71">
        <f t="shared" si="11"/>
        <v>0</v>
      </c>
      <c r="O50" s="93"/>
      <c r="P50" s="94"/>
      <c r="Q50" s="94"/>
      <c r="R50" s="94"/>
      <c r="S50" s="94"/>
      <c r="T50" s="94"/>
      <c r="U50" s="94">
        <v>50</v>
      </c>
      <c r="V50" s="94"/>
      <c r="W50" s="94">
        <f t="shared" si="2"/>
        <v>50</v>
      </c>
      <c r="X50" s="95">
        <f t="shared" si="3"/>
        <v>2.25</v>
      </c>
      <c r="Y50" s="97">
        <f t="shared" si="12"/>
        <v>1.4</v>
      </c>
      <c r="Z50" s="98">
        <f t="shared" si="4"/>
        <v>1.4</v>
      </c>
      <c r="AA50" s="74">
        <v>140</v>
      </c>
      <c r="AB50" s="58">
        <v>140</v>
      </c>
      <c r="AC50" s="57"/>
      <c r="AD50" s="58"/>
      <c r="AE50" s="58"/>
      <c r="AF50" s="58"/>
      <c r="AG50" s="58"/>
      <c r="AH50" s="58"/>
      <c r="AI50" s="58">
        <f t="shared" si="5"/>
        <v>0</v>
      </c>
      <c r="AJ50" s="33">
        <f t="shared" si="6"/>
        <v>0</v>
      </c>
      <c r="AK50" s="71">
        <f t="shared" si="13"/>
        <v>0</v>
      </c>
      <c r="AL50" s="93"/>
      <c r="AM50" s="94"/>
      <c r="AN50" s="94"/>
      <c r="AO50" s="94"/>
      <c r="AP50" s="94"/>
      <c r="AQ50" s="94"/>
      <c r="AR50" s="94">
        <v>70</v>
      </c>
      <c r="AS50" s="94"/>
      <c r="AT50" s="94">
        <f t="shared" si="7"/>
        <v>70</v>
      </c>
      <c r="AU50" s="33">
        <f t="shared" si="8"/>
        <v>3.15</v>
      </c>
      <c r="AV50" s="72">
        <f t="shared" si="14"/>
        <v>0.49</v>
      </c>
      <c r="AW50" s="99">
        <f t="shared" si="9"/>
        <v>0.49</v>
      </c>
      <c r="AX50" s="76">
        <f t="shared" si="10"/>
        <v>1.89</v>
      </c>
    </row>
    <row r="51" spans="2:50" ht="16.5" thickBot="1" x14ac:dyDescent="0.3">
      <c r="B51" s="58" t="s">
        <v>102</v>
      </c>
      <c r="C51" s="33">
        <v>13</v>
      </c>
      <c r="D51" s="58">
        <v>140</v>
      </c>
      <c r="E51" s="70">
        <v>140</v>
      </c>
      <c r="F51" s="93"/>
      <c r="G51" s="94"/>
      <c r="H51" s="94"/>
      <c r="I51" s="94"/>
      <c r="J51" s="94">
        <v>250</v>
      </c>
      <c r="K51" s="94"/>
      <c r="L51" s="94">
        <f t="shared" si="0"/>
        <v>250</v>
      </c>
      <c r="M51" s="33">
        <f t="shared" si="1"/>
        <v>3.25</v>
      </c>
      <c r="N51" s="71">
        <f t="shared" si="11"/>
        <v>7</v>
      </c>
      <c r="O51" s="93"/>
      <c r="P51" s="94"/>
      <c r="Q51" s="94"/>
      <c r="R51" s="94"/>
      <c r="S51" s="94"/>
      <c r="T51" s="94"/>
      <c r="U51" s="94"/>
      <c r="V51" s="94">
        <v>250</v>
      </c>
      <c r="W51" s="94">
        <f t="shared" si="2"/>
        <v>250</v>
      </c>
      <c r="X51" s="95">
        <f t="shared" si="3"/>
        <v>3.25</v>
      </c>
      <c r="Y51" s="97">
        <f t="shared" si="12"/>
        <v>7</v>
      </c>
      <c r="Z51" s="98">
        <f t="shared" si="4"/>
        <v>14</v>
      </c>
      <c r="AA51" s="74">
        <v>140</v>
      </c>
      <c r="AB51" s="58">
        <v>140</v>
      </c>
      <c r="AC51" s="57"/>
      <c r="AD51" s="58"/>
      <c r="AE51" s="58"/>
      <c r="AF51" s="58"/>
      <c r="AG51" s="58">
        <v>250</v>
      </c>
      <c r="AH51" s="58"/>
      <c r="AI51" s="58">
        <f t="shared" si="5"/>
        <v>250</v>
      </c>
      <c r="AJ51" s="33">
        <f t="shared" si="6"/>
        <v>3.25</v>
      </c>
      <c r="AK51" s="71">
        <f t="shared" si="13"/>
        <v>1.75</v>
      </c>
      <c r="AL51" s="93"/>
      <c r="AM51" s="94"/>
      <c r="AN51" s="94"/>
      <c r="AO51" s="94"/>
      <c r="AP51" s="94"/>
      <c r="AQ51" s="94"/>
      <c r="AR51" s="94"/>
      <c r="AS51" s="94"/>
      <c r="AT51" s="94">
        <v>250</v>
      </c>
      <c r="AU51" s="33">
        <f t="shared" si="8"/>
        <v>3.25</v>
      </c>
      <c r="AV51" s="72">
        <f t="shared" si="14"/>
        <v>1.75</v>
      </c>
      <c r="AW51" s="99">
        <f t="shared" si="9"/>
        <v>3.5</v>
      </c>
      <c r="AX51" s="76">
        <f t="shared" si="10"/>
        <v>17.5</v>
      </c>
    </row>
    <row r="52" spans="2:50" ht="16.5" thickBot="1" x14ac:dyDescent="0.3">
      <c r="B52" s="58" t="s">
        <v>179</v>
      </c>
      <c r="C52" s="33">
        <v>13</v>
      </c>
      <c r="D52" s="58">
        <v>140</v>
      </c>
      <c r="E52" s="70">
        <v>140</v>
      </c>
      <c r="F52" s="93"/>
      <c r="G52" s="94"/>
      <c r="H52" s="94"/>
      <c r="I52" s="94"/>
      <c r="J52" s="94"/>
      <c r="K52" s="94">
        <v>1</v>
      </c>
      <c r="L52" s="94">
        <f t="shared" si="0"/>
        <v>1</v>
      </c>
      <c r="M52" s="33">
        <f>C52*L52</f>
        <v>13</v>
      </c>
      <c r="N52" s="71">
        <f>L52*$L$25</f>
        <v>28</v>
      </c>
      <c r="O52" s="93"/>
      <c r="P52" s="94"/>
      <c r="Q52" s="94"/>
      <c r="R52" s="94"/>
      <c r="S52" s="94"/>
      <c r="T52" s="94"/>
      <c r="U52" s="94"/>
      <c r="V52" s="94"/>
      <c r="W52" s="94">
        <f t="shared" si="2"/>
        <v>0</v>
      </c>
      <c r="X52" s="95">
        <f t="shared" si="3"/>
        <v>0</v>
      </c>
      <c r="Y52" s="97">
        <f t="shared" si="12"/>
        <v>0</v>
      </c>
      <c r="Z52" s="98">
        <f t="shared" si="4"/>
        <v>28</v>
      </c>
      <c r="AA52" s="74">
        <v>140</v>
      </c>
      <c r="AB52" s="58">
        <v>140</v>
      </c>
      <c r="AC52" s="57"/>
      <c r="AD52" s="58"/>
      <c r="AE52" s="58"/>
      <c r="AF52" s="58"/>
      <c r="AG52" s="58"/>
      <c r="AH52" s="58">
        <v>2</v>
      </c>
      <c r="AI52" s="58">
        <f t="shared" si="5"/>
        <v>2</v>
      </c>
      <c r="AJ52" s="33">
        <f>C52*AI52</f>
        <v>26</v>
      </c>
      <c r="AK52" s="71">
        <f t="shared" si="13"/>
        <v>1.4E-2</v>
      </c>
      <c r="AL52" s="93"/>
      <c r="AM52" s="94"/>
      <c r="AN52" s="94"/>
      <c r="AO52" s="94"/>
      <c r="AP52" s="94"/>
      <c r="AQ52" s="94"/>
      <c r="AR52" s="94"/>
      <c r="AS52" s="94"/>
      <c r="AT52" s="94">
        <f t="shared" si="7"/>
        <v>0</v>
      </c>
      <c r="AU52" s="33">
        <f t="shared" si="8"/>
        <v>0</v>
      </c>
      <c r="AV52" s="72">
        <f t="shared" si="14"/>
        <v>0</v>
      </c>
      <c r="AW52" s="99">
        <f t="shared" si="9"/>
        <v>1.4E-2</v>
      </c>
      <c r="AX52" s="76">
        <f t="shared" si="10"/>
        <v>28.013999999999999</v>
      </c>
    </row>
    <row r="53" spans="2:50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144.78839999999997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9">
        <f>SUM(X26:X52)</f>
        <v>96.82050000000001</v>
      </c>
      <c r="Y53" s="110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>
        <f>SUM(AJ26:AJ52)</f>
        <v>179.40019999999998</v>
      </c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2">
        <f>SUM(AU26:AU52)</f>
        <v>107.41450000000002</v>
      </c>
      <c r="AV53" s="111"/>
      <c r="AW53" s="113"/>
      <c r="AX53" s="114"/>
    </row>
    <row r="56" spans="2:50" x14ac:dyDescent="0.25">
      <c r="B56" s="148">
        <f>M53+X53</f>
        <v>241.60889999999998</v>
      </c>
    </row>
    <row r="57" spans="2:50" x14ac:dyDescent="0.25">
      <c r="B57" s="148">
        <f>AJ53+AU53</f>
        <v>286.81470000000002</v>
      </c>
    </row>
    <row r="59" spans="2:50" s="79" customFormat="1" x14ac:dyDescent="0.25">
      <c r="AX59" s="80"/>
    </row>
  </sheetData>
  <mergeCells count="75">
    <mergeCell ref="F16:Z16"/>
    <mergeCell ref="AC16:AW16"/>
    <mergeCell ref="AX16:AX25"/>
    <mergeCell ref="F17:N17"/>
    <mergeCell ref="O17:Y17"/>
    <mergeCell ref="Q18:Q23"/>
    <mergeCell ref="AT24:AV24"/>
    <mergeCell ref="I18:I23"/>
    <mergeCell ref="U18:U23"/>
    <mergeCell ref="AF18:AF23"/>
    <mergeCell ref="AR18:AR23"/>
    <mergeCell ref="AL24:AS24"/>
    <mergeCell ref="W24:Y24"/>
    <mergeCell ref="AO18:AO23"/>
    <mergeCell ref="AP18:AP23"/>
    <mergeCell ref="AQ18:AQ23"/>
    <mergeCell ref="B2:F2"/>
    <mergeCell ref="C4:F4"/>
    <mergeCell ref="G4:K4"/>
    <mergeCell ref="AD4:AH4"/>
    <mergeCell ref="B6:K6"/>
    <mergeCell ref="B8:AX8"/>
    <mergeCell ref="B9:AX9"/>
    <mergeCell ref="B10:AX10"/>
    <mergeCell ref="B11:AX11"/>
    <mergeCell ref="B13:C13"/>
    <mergeCell ref="AT25:AV25"/>
    <mergeCell ref="B16:C16"/>
    <mergeCell ref="AT18:AT23"/>
    <mergeCell ref="AL17:AV17"/>
    <mergeCell ref="AW17:AW25"/>
    <mergeCell ref="L18:L23"/>
    <mergeCell ref="AN18:AN23"/>
    <mergeCell ref="M18:M23"/>
    <mergeCell ref="N18:N23"/>
    <mergeCell ref="O18:O23"/>
    <mergeCell ref="P18:P23"/>
    <mergeCell ref="AH18:AH23"/>
    <mergeCell ref="R18:R23"/>
    <mergeCell ref="S18:S23"/>
    <mergeCell ref="T18:T23"/>
    <mergeCell ref="V18:V23"/>
    <mergeCell ref="B53:C53"/>
    <mergeCell ref="B18:B25"/>
    <mergeCell ref="C18:C25"/>
    <mergeCell ref="F18:F23"/>
    <mergeCell ref="G18:G23"/>
    <mergeCell ref="H18:H23"/>
    <mergeCell ref="K18:K23"/>
    <mergeCell ref="AU18:AU23"/>
    <mergeCell ref="AV18:AV23"/>
    <mergeCell ref="F24:K24"/>
    <mergeCell ref="L24:N24"/>
    <mergeCell ref="O24:V24"/>
    <mergeCell ref="J18:J23"/>
    <mergeCell ref="AG18:AG23"/>
    <mergeCell ref="AS18:AS23"/>
    <mergeCell ref="AI24:AK24"/>
    <mergeCell ref="AL18:AL23"/>
    <mergeCell ref="AM18:AM23"/>
    <mergeCell ref="W18:W23"/>
    <mergeCell ref="L25:N25"/>
    <mergeCell ref="W25:Y25"/>
    <mergeCell ref="AI25:AK25"/>
    <mergeCell ref="AI18:AI23"/>
    <mergeCell ref="AJ18:AJ23"/>
    <mergeCell ref="AK18:AK23"/>
    <mergeCell ref="X18:X23"/>
    <mergeCell ref="Y18:Y23"/>
    <mergeCell ref="AC18:AC23"/>
    <mergeCell ref="AD18:AD23"/>
    <mergeCell ref="AE18:AE23"/>
    <mergeCell ref="Z17:Z25"/>
    <mergeCell ref="AC17:AK17"/>
    <mergeCell ref="AC24:AH24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7"/>
  <sheetViews>
    <sheetView topLeftCell="M15" zoomScale="90" zoomScaleNormal="90" workbookViewId="0">
      <selection activeCell="AR31" sqref="AR31"/>
    </sheetView>
  </sheetViews>
  <sheetFormatPr defaultColWidth="8.7109375" defaultRowHeight="15.75" x14ac:dyDescent="0.25"/>
  <cols>
    <col min="1" max="1" width="3.5703125" style="5" customWidth="1"/>
    <col min="2" max="2" width="14.85546875" style="5" customWidth="1"/>
    <col min="3" max="3" width="6.5703125" style="5" customWidth="1"/>
    <col min="4" max="5" width="6.5703125" style="5" hidden="1" customWidth="1"/>
    <col min="6" max="24" width="5.5703125" style="5" customWidth="1"/>
    <col min="25" max="25" width="6.42578125" style="5" customWidth="1"/>
    <col min="26" max="26" width="5.5703125" style="5" customWidth="1"/>
    <col min="27" max="27" width="6.5703125" style="5" customWidth="1"/>
    <col min="28" max="29" width="5.5703125" style="5" hidden="1" customWidth="1"/>
    <col min="30" max="36" width="5.5703125" style="5" customWidth="1"/>
    <col min="37" max="37" width="6.42578125" style="5" customWidth="1"/>
    <col min="38" max="48" width="5.5703125" style="5" customWidth="1"/>
    <col min="49" max="49" width="6.42578125" style="5" customWidth="1"/>
    <col min="50" max="50" width="5.5703125" style="5" customWidth="1"/>
    <col min="51" max="51" width="6.5703125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AE4" s="182" t="s">
        <v>3</v>
      </c>
      <c r="AF4" s="182"/>
      <c r="AG4" s="182"/>
      <c r="AH4" s="182"/>
      <c r="AI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AD5" s="2"/>
      <c r="AE5" s="2"/>
      <c r="AF5" s="2"/>
      <c r="AG5" s="2"/>
      <c r="AH5" s="2"/>
      <c r="AI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27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140"/>
      <c r="C14" s="140"/>
    </row>
    <row r="15" spans="2:52" ht="16.5" thickBot="1" x14ac:dyDescent="0.3">
      <c r="B15" s="140"/>
      <c r="C15" s="140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141"/>
      <c r="C17" s="141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6"/>
      <c r="O17" s="167" t="s">
        <v>21</v>
      </c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6"/>
      <c r="AM17" s="167" t="s">
        <v>21</v>
      </c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29</v>
      </c>
      <c r="G18" s="161" t="s">
        <v>30</v>
      </c>
      <c r="H18" s="161" t="s">
        <v>31</v>
      </c>
      <c r="I18" s="161" t="s">
        <v>32</v>
      </c>
      <c r="J18" s="161" t="s">
        <v>102</v>
      </c>
      <c r="K18" s="161" t="s">
        <v>175</v>
      </c>
      <c r="L18" s="161" t="s">
        <v>53</v>
      </c>
      <c r="M18" s="161" t="s">
        <v>54</v>
      </c>
      <c r="N18" s="174" t="s">
        <v>57</v>
      </c>
      <c r="O18" s="173" t="s">
        <v>33</v>
      </c>
      <c r="P18" s="161" t="s">
        <v>34</v>
      </c>
      <c r="Q18" s="161" t="s">
        <v>35</v>
      </c>
      <c r="R18" s="161" t="s">
        <v>36</v>
      </c>
      <c r="S18" s="161" t="s">
        <v>37</v>
      </c>
      <c r="T18" s="161" t="s">
        <v>38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29</v>
      </c>
      <c r="AE18" s="161" t="s">
        <v>30</v>
      </c>
      <c r="AF18" s="161" t="s">
        <v>31</v>
      </c>
      <c r="AG18" s="161" t="s">
        <v>32</v>
      </c>
      <c r="AH18" s="161" t="s">
        <v>102</v>
      </c>
      <c r="AI18" s="161" t="s">
        <v>175</v>
      </c>
      <c r="AJ18" s="161" t="s">
        <v>53</v>
      </c>
      <c r="AK18" s="161" t="s">
        <v>54</v>
      </c>
      <c r="AL18" s="174" t="s">
        <v>57</v>
      </c>
      <c r="AM18" s="173" t="s">
        <v>33</v>
      </c>
      <c r="AN18" s="161" t="s">
        <v>34</v>
      </c>
      <c r="AO18" s="161" t="s">
        <v>35</v>
      </c>
      <c r="AP18" s="161" t="s">
        <v>36</v>
      </c>
      <c r="AQ18" s="161" t="s">
        <v>37</v>
      </c>
      <c r="AR18" s="161" t="s">
        <v>38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75"/>
      <c r="O19" s="173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75"/>
      <c r="AM19" s="173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75"/>
      <c r="O20" s="173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75"/>
      <c r="AM20" s="173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75"/>
      <c r="O21" s="173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75"/>
      <c r="AM21" s="173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75"/>
      <c r="O22" s="173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75"/>
      <c r="AM22" s="173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14.45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76"/>
      <c r="O23" s="173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76"/>
      <c r="AM23" s="173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 t="s">
        <v>56</v>
      </c>
      <c r="M24" s="157"/>
      <c r="N24" s="158"/>
      <c r="O24" s="159" t="s">
        <v>13</v>
      </c>
      <c r="P24" s="153"/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 t="s">
        <v>56</v>
      </c>
      <c r="AK24" s="157"/>
      <c r="AL24" s="158"/>
      <c r="AM24" s="159" t="s">
        <v>13</v>
      </c>
      <c r="AN24" s="153"/>
      <c r="AO24" s="153"/>
      <c r="AP24" s="153"/>
      <c r="AQ24" s="153"/>
      <c r="AR24" s="153"/>
      <c r="AS24" s="153"/>
      <c r="AT24" s="153"/>
      <c r="AU24" s="160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142" t="s">
        <v>52</v>
      </c>
      <c r="H25" s="142">
        <v>200</v>
      </c>
      <c r="I25" s="142">
        <v>150</v>
      </c>
      <c r="J25" s="142">
        <v>250</v>
      </c>
      <c r="K25" s="142">
        <v>220</v>
      </c>
      <c r="L25" s="150">
        <v>28</v>
      </c>
      <c r="M25" s="150"/>
      <c r="N25" s="151"/>
      <c r="O25" s="20">
        <v>80</v>
      </c>
      <c r="P25" s="142">
        <v>250</v>
      </c>
      <c r="Q25" s="142">
        <v>80</v>
      </c>
      <c r="R25" s="142">
        <v>180</v>
      </c>
      <c r="S25" s="142">
        <v>120</v>
      </c>
      <c r="T25" s="142">
        <v>200</v>
      </c>
      <c r="U25" s="142">
        <v>50</v>
      </c>
      <c r="V25" s="142">
        <v>50</v>
      </c>
      <c r="W25" s="142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250</v>
      </c>
      <c r="AE25" s="142" t="s">
        <v>61</v>
      </c>
      <c r="AF25" s="142">
        <v>200</v>
      </c>
      <c r="AG25" s="142">
        <v>150</v>
      </c>
      <c r="AH25" s="142">
        <v>250</v>
      </c>
      <c r="AI25" s="142">
        <v>327</v>
      </c>
      <c r="AJ25" s="150">
        <v>7</v>
      </c>
      <c r="AK25" s="150"/>
      <c r="AL25" s="151"/>
      <c r="AM25" s="20">
        <v>120</v>
      </c>
      <c r="AN25" s="142">
        <v>300</v>
      </c>
      <c r="AO25" s="142">
        <v>100</v>
      </c>
      <c r="AP25" s="142">
        <v>200</v>
      </c>
      <c r="AQ25" s="142">
        <v>120</v>
      </c>
      <c r="AR25" s="142">
        <v>200</v>
      </c>
      <c r="AS25" s="142">
        <v>70</v>
      </c>
      <c r="AT25" s="142">
        <v>70</v>
      </c>
      <c r="AU25" s="142">
        <v>250</v>
      </c>
      <c r="AV25" s="152">
        <v>7</v>
      </c>
      <c r="AW25" s="153"/>
      <c r="AX25" s="154"/>
      <c r="AY25" s="172"/>
      <c r="AZ25" s="192"/>
    </row>
    <row r="26" spans="2:52" x14ac:dyDescent="0.25">
      <c r="B26" s="14" t="s">
        <v>39</v>
      </c>
      <c r="C26" s="15">
        <v>38</v>
      </c>
      <c r="D26" s="14">
        <v>53.5</v>
      </c>
      <c r="E26" s="11">
        <v>50</v>
      </c>
      <c r="F26" s="13">
        <v>44</v>
      </c>
      <c r="G26" s="14"/>
      <c r="H26" s="14"/>
      <c r="I26" s="14"/>
      <c r="J26" s="14"/>
      <c r="K26" s="14"/>
      <c r="L26" s="14">
        <f>SUM(F26:K26)</f>
        <v>44</v>
      </c>
      <c r="M26" s="15">
        <f>C26*L26/1000</f>
        <v>1.6719999999999999</v>
      </c>
      <c r="N26" s="37">
        <f>L26*$L$25/1000</f>
        <v>1.232</v>
      </c>
      <c r="O26" s="13"/>
      <c r="P26" s="14"/>
      <c r="Q26" s="14"/>
      <c r="R26" s="14"/>
      <c r="S26" s="14"/>
      <c r="T26" s="14"/>
      <c r="U26" s="14"/>
      <c r="V26" s="14"/>
      <c r="W26" s="14"/>
      <c r="X26" s="14">
        <f>SUM(O26:W26)</f>
        <v>0</v>
      </c>
      <c r="Y26" s="15">
        <f>C26*X26/1000</f>
        <v>0</v>
      </c>
      <c r="Z26" s="39">
        <f>X26*$X$25/1000</f>
        <v>0</v>
      </c>
      <c r="AA26" s="41">
        <f>N26+Z26</f>
        <v>1.232</v>
      </c>
      <c r="AB26" s="10">
        <v>53.5</v>
      </c>
      <c r="AC26" s="14">
        <v>50</v>
      </c>
      <c r="AD26" s="13">
        <v>55</v>
      </c>
      <c r="AE26" s="14"/>
      <c r="AF26" s="14"/>
      <c r="AG26" s="14"/>
      <c r="AH26" s="14"/>
      <c r="AI26" s="14"/>
      <c r="AJ26" s="14">
        <f>SUM(AD26:AI26)</f>
        <v>55</v>
      </c>
      <c r="AK26" s="15">
        <f>C26*AJ26/1000</f>
        <v>2.09</v>
      </c>
      <c r="AL26" s="37">
        <f>AJ26*$AJ$25/1000</f>
        <v>0.38500000000000001</v>
      </c>
      <c r="AM26" s="13"/>
      <c r="AN26" s="14"/>
      <c r="AO26" s="14"/>
      <c r="AP26" s="14"/>
      <c r="AQ26" s="14"/>
      <c r="AR26" s="14"/>
      <c r="AS26" s="14"/>
      <c r="AT26" s="14"/>
      <c r="AU26" s="14"/>
      <c r="AV26" s="14">
        <f>SUM(AM26:AU26)</f>
        <v>0</v>
      </c>
      <c r="AW26" s="15">
        <f>C26*AV26/1000</f>
        <v>0</v>
      </c>
      <c r="AX26" s="39">
        <f>AV26*$AV$25/1000</f>
        <v>0</v>
      </c>
      <c r="AY26" s="50">
        <f>AL26+AX26</f>
        <v>0.38500000000000001</v>
      </c>
      <c r="AZ26" s="49">
        <f>AA26+AY26</f>
        <v>1.617</v>
      </c>
    </row>
    <row r="27" spans="2:52" x14ac:dyDescent="0.25">
      <c r="B27" s="14" t="s">
        <v>19</v>
      </c>
      <c r="C27" s="15">
        <v>75</v>
      </c>
      <c r="D27" s="14">
        <v>66</v>
      </c>
      <c r="E27" s="11">
        <v>48.5</v>
      </c>
      <c r="F27" s="13">
        <v>110</v>
      </c>
      <c r="G27" s="14"/>
      <c r="H27" s="14">
        <v>130</v>
      </c>
      <c r="I27" s="14"/>
      <c r="J27" s="14"/>
      <c r="K27" s="14"/>
      <c r="L27" s="14">
        <f t="shared" ref="L27:L50" si="0">SUM(F27:K27)</f>
        <v>240</v>
      </c>
      <c r="M27" s="15">
        <f t="shared" ref="M27:M50" si="1">C27*L27/1000</f>
        <v>18</v>
      </c>
      <c r="N27" s="37">
        <f t="shared" ref="N27:N50" si="2">L27*$L$25/1000</f>
        <v>6.72</v>
      </c>
      <c r="O27" s="13"/>
      <c r="P27" s="14"/>
      <c r="Q27" s="14"/>
      <c r="R27" s="14"/>
      <c r="S27" s="14"/>
      <c r="T27" s="14"/>
      <c r="U27" s="14"/>
      <c r="V27" s="14"/>
      <c r="W27" s="14"/>
      <c r="X27" s="14">
        <f t="shared" ref="X27:X50" si="3">SUM(O27:W27)</f>
        <v>0</v>
      </c>
      <c r="Y27" s="15">
        <f t="shared" ref="Y27:Y50" si="4">C27*X27/1000</f>
        <v>0</v>
      </c>
      <c r="Z27" s="39">
        <f t="shared" ref="Z27:Z50" si="5">X27*$X$25/1000</f>
        <v>0</v>
      </c>
      <c r="AA27" s="41">
        <f t="shared" ref="AA27:AA50" si="6">N27+Z27</f>
        <v>6.72</v>
      </c>
      <c r="AB27" s="10">
        <v>88</v>
      </c>
      <c r="AC27" s="14">
        <v>64.8</v>
      </c>
      <c r="AD27" s="13">
        <v>137</v>
      </c>
      <c r="AE27" s="14"/>
      <c r="AF27" s="14">
        <v>130</v>
      </c>
      <c r="AG27" s="14"/>
      <c r="AH27" s="14"/>
      <c r="AI27" s="14"/>
      <c r="AJ27" s="14">
        <f t="shared" ref="AJ27:AJ50" si="7">SUM(AD27:AI27)</f>
        <v>267</v>
      </c>
      <c r="AK27" s="15">
        <f t="shared" ref="AK27:AK50" si="8">C27*AJ27/1000</f>
        <v>20.024999999999999</v>
      </c>
      <c r="AL27" s="37">
        <f t="shared" ref="AL27:AL50" si="9">AJ27*$AJ$25/1000</f>
        <v>1.869</v>
      </c>
      <c r="AM27" s="13"/>
      <c r="AN27" s="14"/>
      <c r="AO27" s="14"/>
      <c r="AP27" s="14"/>
      <c r="AQ27" s="14"/>
      <c r="AR27" s="14"/>
      <c r="AS27" s="14"/>
      <c r="AT27" s="14"/>
      <c r="AU27" s="14"/>
      <c r="AV27" s="14">
        <f t="shared" ref="AV27:AV50" si="10">SUM(AM27:AU27)</f>
        <v>0</v>
      </c>
      <c r="AW27" s="15">
        <f t="shared" ref="AW27:AW50" si="11">C27*AV27/1000</f>
        <v>0</v>
      </c>
      <c r="AX27" s="39">
        <f t="shared" ref="AX27:AX50" si="12">AV27*$AV$25/1000</f>
        <v>0</v>
      </c>
      <c r="AY27" s="50">
        <f t="shared" ref="AY27:AY50" si="13">AL27+AX27</f>
        <v>1.869</v>
      </c>
      <c r="AZ27" s="49">
        <f t="shared" ref="AZ27:AZ50" si="14">AA27+AY27</f>
        <v>8.5890000000000004</v>
      </c>
    </row>
    <row r="28" spans="2:52" x14ac:dyDescent="0.25">
      <c r="B28" s="14" t="s">
        <v>40</v>
      </c>
      <c r="C28" s="15">
        <v>650</v>
      </c>
      <c r="D28" s="14">
        <v>6</v>
      </c>
      <c r="E28" s="11">
        <v>6</v>
      </c>
      <c r="F28" s="13">
        <v>10</v>
      </c>
      <c r="G28" s="14">
        <v>5</v>
      </c>
      <c r="H28" s="14"/>
      <c r="I28" s="14"/>
      <c r="J28" s="14"/>
      <c r="K28" s="14"/>
      <c r="L28" s="14">
        <f t="shared" si="0"/>
        <v>15</v>
      </c>
      <c r="M28" s="15">
        <f t="shared" si="1"/>
        <v>9.75</v>
      </c>
      <c r="N28" s="37">
        <f t="shared" si="2"/>
        <v>0.42</v>
      </c>
      <c r="O28" s="13"/>
      <c r="P28" s="14">
        <v>5</v>
      </c>
      <c r="Q28" s="14"/>
      <c r="R28" s="14"/>
      <c r="S28" s="14"/>
      <c r="T28" s="14"/>
      <c r="U28" s="14"/>
      <c r="V28" s="14"/>
      <c r="W28" s="14"/>
      <c r="X28" s="14">
        <f t="shared" si="3"/>
        <v>5</v>
      </c>
      <c r="Y28" s="15">
        <f t="shared" si="4"/>
        <v>3.25</v>
      </c>
      <c r="Z28" s="39">
        <f t="shared" si="5"/>
        <v>0.14000000000000001</v>
      </c>
      <c r="AA28" s="41">
        <f t="shared" si="6"/>
        <v>0.56000000000000005</v>
      </c>
      <c r="AB28" s="10">
        <v>8</v>
      </c>
      <c r="AC28" s="14">
        <v>8</v>
      </c>
      <c r="AD28" s="13">
        <v>12</v>
      </c>
      <c r="AE28" s="14">
        <v>5</v>
      </c>
      <c r="AF28" s="14"/>
      <c r="AG28" s="14"/>
      <c r="AH28" s="14"/>
      <c r="AI28" s="14"/>
      <c r="AJ28" s="14">
        <f t="shared" si="7"/>
        <v>17</v>
      </c>
      <c r="AK28" s="15">
        <f t="shared" si="8"/>
        <v>11.05</v>
      </c>
      <c r="AL28" s="37">
        <f t="shared" si="9"/>
        <v>0.11899999999999999</v>
      </c>
      <c r="AM28" s="13"/>
      <c r="AN28" s="14">
        <v>6</v>
      </c>
      <c r="AO28" s="14"/>
      <c r="AP28" s="14"/>
      <c r="AQ28" s="14"/>
      <c r="AR28" s="14"/>
      <c r="AS28" s="14"/>
      <c r="AT28" s="14"/>
      <c r="AU28" s="14"/>
      <c r="AV28" s="14">
        <f t="shared" si="10"/>
        <v>6</v>
      </c>
      <c r="AW28" s="15">
        <f t="shared" si="11"/>
        <v>3.9</v>
      </c>
      <c r="AX28" s="39">
        <f t="shared" si="12"/>
        <v>4.2000000000000003E-2</v>
      </c>
      <c r="AY28" s="50">
        <f t="shared" si="13"/>
        <v>0.161</v>
      </c>
      <c r="AZ28" s="49">
        <f t="shared" si="14"/>
        <v>0.72100000000000009</v>
      </c>
    </row>
    <row r="29" spans="2:52" x14ac:dyDescent="0.25">
      <c r="B29" s="14" t="s">
        <v>22</v>
      </c>
      <c r="C29" s="15">
        <v>47</v>
      </c>
      <c r="D29" s="14">
        <v>7.2</v>
      </c>
      <c r="E29" s="11">
        <v>6</v>
      </c>
      <c r="F29" s="13"/>
      <c r="G29" s="14">
        <v>40</v>
      </c>
      <c r="H29" s="14"/>
      <c r="I29" s="14"/>
      <c r="J29" s="14"/>
      <c r="K29" s="14"/>
      <c r="L29" s="14">
        <f t="shared" si="0"/>
        <v>40</v>
      </c>
      <c r="M29" s="15">
        <f t="shared" si="1"/>
        <v>1.88</v>
      </c>
      <c r="N29" s="37">
        <f t="shared" si="2"/>
        <v>1.1200000000000001</v>
      </c>
      <c r="O29" s="13"/>
      <c r="P29" s="14"/>
      <c r="Q29" s="14"/>
      <c r="R29" s="14"/>
      <c r="S29" s="14"/>
      <c r="T29" s="14"/>
      <c r="U29" s="14">
        <v>50</v>
      </c>
      <c r="V29" s="14"/>
      <c r="W29" s="14"/>
      <c r="X29" s="14">
        <f t="shared" si="3"/>
        <v>50</v>
      </c>
      <c r="Y29" s="15">
        <f t="shared" si="4"/>
        <v>2.35</v>
      </c>
      <c r="Z29" s="39">
        <f t="shared" si="5"/>
        <v>1.4</v>
      </c>
      <c r="AA29" s="41">
        <f t="shared" si="6"/>
        <v>2.52</v>
      </c>
      <c r="AB29" s="10">
        <v>9.6</v>
      </c>
      <c r="AC29" s="14">
        <v>8</v>
      </c>
      <c r="AD29" s="13"/>
      <c r="AE29" s="14">
        <v>50</v>
      </c>
      <c r="AF29" s="14"/>
      <c r="AG29" s="14"/>
      <c r="AH29" s="14"/>
      <c r="AI29" s="14"/>
      <c r="AJ29" s="14">
        <f t="shared" si="7"/>
        <v>50</v>
      </c>
      <c r="AK29" s="15">
        <f t="shared" si="8"/>
        <v>2.35</v>
      </c>
      <c r="AL29" s="37">
        <f t="shared" si="9"/>
        <v>0.35</v>
      </c>
      <c r="AM29" s="13"/>
      <c r="AN29" s="14"/>
      <c r="AO29" s="14"/>
      <c r="AP29" s="14"/>
      <c r="AQ29" s="14"/>
      <c r="AR29" s="14"/>
      <c r="AS29" s="14">
        <v>70</v>
      </c>
      <c r="AT29" s="14"/>
      <c r="AU29" s="14"/>
      <c r="AV29" s="14">
        <f t="shared" si="10"/>
        <v>70</v>
      </c>
      <c r="AW29" s="15">
        <f t="shared" si="11"/>
        <v>3.29</v>
      </c>
      <c r="AX29" s="39">
        <f t="shared" si="12"/>
        <v>0.49</v>
      </c>
      <c r="AY29" s="50">
        <f t="shared" si="13"/>
        <v>0.84</v>
      </c>
      <c r="AZ29" s="49">
        <f t="shared" si="14"/>
        <v>3.36</v>
      </c>
    </row>
    <row r="30" spans="2:52" x14ac:dyDescent="0.25">
      <c r="B30" s="14" t="s">
        <v>41</v>
      </c>
      <c r="C30" s="15">
        <v>430</v>
      </c>
      <c r="D30" s="14">
        <v>18.600000000000001</v>
      </c>
      <c r="E30" s="11">
        <v>15</v>
      </c>
      <c r="F30" s="13"/>
      <c r="G30" s="14">
        <v>12</v>
      </c>
      <c r="H30" s="14"/>
      <c r="I30" s="14"/>
      <c r="J30" s="14"/>
      <c r="K30" s="14"/>
      <c r="L30" s="14">
        <f t="shared" si="0"/>
        <v>12</v>
      </c>
      <c r="M30" s="15">
        <f t="shared" si="1"/>
        <v>5.16</v>
      </c>
      <c r="N30" s="37">
        <f t="shared" si="2"/>
        <v>0.33600000000000002</v>
      </c>
      <c r="O30" s="13"/>
      <c r="P30" s="14"/>
      <c r="Q30" s="14"/>
      <c r="R30" s="14"/>
      <c r="S30" s="14"/>
      <c r="T30" s="14"/>
      <c r="U30" s="14"/>
      <c r="V30" s="14"/>
      <c r="W30" s="14"/>
      <c r="X30" s="14">
        <f t="shared" si="3"/>
        <v>0</v>
      </c>
      <c r="Y30" s="15">
        <f t="shared" si="4"/>
        <v>0</v>
      </c>
      <c r="Z30" s="39">
        <f t="shared" si="5"/>
        <v>0</v>
      </c>
      <c r="AA30" s="41">
        <f t="shared" si="6"/>
        <v>0.33600000000000002</v>
      </c>
      <c r="AB30" s="10">
        <v>24.8</v>
      </c>
      <c r="AC30" s="14">
        <v>20</v>
      </c>
      <c r="AD30" s="13"/>
      <c r="AE30" s="14">
        <v>15</v>
      </c>
      <c r="AF30" s="14"/>
      <c r="AG30" s="14"/>
      <c r="AH30" s="14"/>
      <c r="AI30" s="14"/>
      <c r="AJ30" s="14">
        <f t="shared" si="7"/>
        <v>15</v>
      </c>
      <c r="AK30" s="15">
        <f t="shared" si="8"/>
        <v>6.45</v>
      </c>
      <c r="AL30" s="37">
        <f t="shared" si="9"/>
        <v>0.105</v>
      </c>
      <c r="AM30" s="13"/>
      <c r="AN30" s="14"/>
      <c r="AO30" s="14"/>
      <c r="AP30" s="14"/>
      <c r="AQ30" s="14"/>
      <c r="AR30" s="14"/>
      <c r="AS30" s="14"/>
      <c r="AT30" s="14"/>
      <c r="AU30" s="14"/>
      <c r="AV30" s="14">
        <f t="shared" si="10"/>
        <v>0</v>
      </c>
      <c r="AW30" s="15">
        <f t="shared" si="11"/>
        <v>0</v>
      </c>
      <c r="AX30" s="39">
        <f t="shared" si="12"/>
        <v>0</v>
      </c>
      <c r="AY30" s="50">
        <f t="shared" si="13"/>
        <v>0.105</v>
      </c>
      <c r="AZ30" s="49">
        <f t="shared" si="14"/>
        <v>0.441</v>
      </c>
    </row>
    <row r="31" spans="2:52" x14ac:dyDescent="0.25">
      <c r="B31" s="14" t="s">
        <v>17</v>
      </c>
      <c r="C31" s="15">
        <v>380</v>
      </c>
      <c r="D31" s="14">
        <v>41</v>
      </c>
      <c r="E31" s="11">
        <v>41</v>
      </c>
      <c r="F31" s="13"/>
      <c r="G31" s="14"/>
      <c r="H31" s="14">
        <v>5</v>
      </c>
      <c r="I31" s="14"/>
      <c r="J31" s="14"/>
      <c r="K31" s="14"/>
      <c r="L31" s="14">
        <f t="shared" si="0"/>
        <v>5</v>
      </c>
      <c r="M31" s="15">
        <f t="shared" si="1"/>
        <v>1.9</v>
      </c>
      <c r="N31" s="37">
        <f t="shared" si="2"/>
        <v>0.14000000000000001</v>
      </c>
      <c r="O31" s="13"/>
      <c r="P31" s="14"/>
      <c r="Q31" s="14"/>
      <c r="R31" s="14"/>
      <c r="S31" s="14"/>
      <c r="T31" s="14"/>
      <c r="U31" s="14"/>
      <c r="V31" s="14"/>
      <c r="W31" s="14"/>
      <c r="X31" s="14">
        <f t="shared" si="3"/>
        <v>0</v>
      </c>
      <c r="Y31" s="15">
        <f t="shared" si="4"/>
        <v>0</v>
      </c>
      <c r="Z31" s="39">
        <f t="shared" si="5"/>
        <v>0</v>
      </c>
      <c r="AA31" s="41">
        <f t="shared" si="6"/>
        <v>0.14000000000000001</v>
      </c>
      <c r="AB31" s="10">
        <v>54</v>
      </c>
      <c r="AC31" s="14">
        <v>54</v>
      </c>
      <c r="AD31" s="13"/>
      <c r="AE31" s="14"/>
      <c r="AF31" s="14">
        <v>5</v>
      </c>
      <c r="AG31" s="14"/>
      <c r="AH31" s="14"/>
      <c r="AI31" s="14"/>
      <c r="AJ31" s="14">
        <f t="shared" si="7"/>
        <v>5</v>
      </c>
      <c r="AK31" s="15">
        <f t="shared" si="8"/>
        <v>1.9</v>
      </c>
      <c r="AL31" s="37">
        <f t="shared" si="9"/>
        <v>3.5000000000000003E-2</v>
      </c>
      <c r="AM31" s="13"/>
      <c r="AN31" s="14"/>
      <c r="AO31" s="14"/>
      <c r="AP31" s="14"/>
      <c r="AQ31" s="14"/>
      <c r="AR31" s="14"/>
      <c r="AS31" s="14"/>
      <c r="AT31" s="14"/>
      <c r="AU31" s="14"/>
      <c r="AV31" s="14">
        <f t="shared" si="10"/>
        <v>0</v>
      </c>
      <c r="AW31" s="15">
        <f t="shared" si="11"/>
        <v>0</v>
      </c>
      <c r="AX31" s="39">
        <f t="shared" si="12"/>
        <v>0</v>
      </c>
      <c r="AY31" s="50">
        <f t="shared" si="13"/>
        <v>3.5000000000000003E-2</v>
      </c>
      <c r="AZ31" s="49">
        <f t="shared" si="14"/>
        <v>0.17500000000000002</v>
      </c>
    </row>
    <row r="32" spans="2:52" x14ac:dyDescent="0.25">
      <c r="B32" s="14" t="s">
        <v>18</v>
      </c>
      <c r="C32" s="15">
        <v>68</v>
      </c>
      <c r="D32" s="14">
        <v>5</v>
      </c>
      <c r="E32" s="11">
        <v>5</v>
      </c>
      <c r="F32" s="13"/>
      <c r="G32" s="14"/>
      <c r="H32" s="14">
        <v>25</v>
      </c>
      <c r="I32" s="14"/>
      <c r="J32" s="14"/>
      <c r="K32" s="14"/>
      <c r="L32" s="14">
        <f t="shared" si="0"/>
        <v>25</v>
      </c>
      <c r="M32" s="15">
        <f t="shared" si="1"/>
        <v>1.7</v>
      </c>
      <c r="N32" s="37">
        <f t="shared" si="2"/>
        <v>0.7</v>
      </c>
      <c r="O32" s="13"/>
      <c r="P32" s="14"/>
      <c r="Q32" s="14"/>
      <c r="R32" s="14"/>
      <c r="S32" s="14"/>
      <c r="T32" s="14">
        <v>15</v>
      </c>
      <c r="U32" s="14"/>
      <c r="V32" s="14"/>
      <c r="W32" s="14"/>
      <c r="X32" s="14">
        <f t="shared" si="3"/>
        <v>15</v>
      </c>
      <c r="Y32" s="15">
        <f t="shared" si="4"/>
        <v>1.02</v>
      </c>
      <c r="Z32" s="39">
        <f t="shared" si="5"/>
        <v>0.42</v>
      </c>
      <c r="AA32" s="41">
        <f t="shared" si="6"/>
        <v>1.1199999999999999</v>
      </c>
      <c r="AB32" s="10">
        <v>5</v>
      </c>
      <c r="AC32" s="14">
        <v>5</v>
      </c>
      <c r="AD32" s="13"/>
      <c r="AE32" s="14"/>
      <c r="AF32" s="14">
        <v>25</v>
      </c>
      <c r="AG32" s="14"/>
      <c r="AH32" s="14"/>
      <c r="AI32" s="14"/>
      <c r="AJ32" s="14">
        <f t="shared" si="7"/>
        <v>25</v>
      </c>
      <c r="AK32" s="15">
        <f t="shared" si="8"/>
        <v>1.7</v>
      </c>
      <c r="AL32" s="37">
        <f t="shared" si="9"/>
        <v>0.17499999999999999</v>
      </c>
      <c r="AM32" s="13"/>
      <c r="AN32" s="14"/>
      <c r="AO32" s="14"/>
      <c r="AP32" s="14"/>
      <c r="AQ32" s="14"/>
      <c r="AR32" s="14">
        <v>15</v>
      </c>
      <c r="AS32" s="14"/>
      <c r="AT32" s="14"/>
      <c r="AU32" s="14"/>
      <c r="AV32" s="14">
        <f t="shared" si="10"/>
        <v>15</v>
      </c>
      <c r="AW32" s="15">
        <f t="shared" si="11"/>
        <v>1.02</v>
      </c>
      <c r="AX32" s="39">
        <f t="shared" si="12"/>
        <v>0.105</v>
      </c>
      <c r="AY32" s="50">
        <f t="shared" si="13"/>
        <v>0.27999999999999997</v>
      </c>
      <c r="AZ32" s="49">
        <f t="shared" si="14"/>
        <v>1.4</v>
      </c>
    </row>
    <row r="33" spans="2:52" s="136" customFormat="1" x14ac:dyDescent="0.25">
      <c r="B33" s="28" t="s">
        <v>42</v>
      </c>
      <c r="C33" s="127">
        <v>130</v>
      </c>
      <c r="D33" s="28">
        <v>10</v>
      </c>
      <c r="E33" s="128">
        <v>10</v>
      </c>
      <c r="F33" s="129"/>
      <c r="G33" s="28"/>
      <c r="H33" s="28"/>
      <c r="I33" s="28">
        <v>150</v>
      </c>
      <c r="J33" s="28"/>
      <c r="K33" s="28"/>
      <c r="L33" s="28">
        <f t="shared" si="0"/>
        <v>150</v>
      </c>
      <c r="M33" s="127">
        <f t="shared" si="1"/>
        <v>19.5</v>
      </c>
      <c r="N33" s="130">
        <f t="shared" si="2"/>
        <v>4.2</v>
      </c>
      <c r="O33" s="129"/>
      <c r="P33" s="28"/>
      <c r="Q33" s="28"/>
      <c r="R33" s="28"/>
      <c r="S33" s="28"/>
      <c r="T33" s="28">
        <v>45.4</v>
      </c>
      <c r="U33" s="28"/>
      <c r="V33" s="28"/>
      <c r="W33" s="28"/>
      <c r="X33" s="28">
        <f t="shared" si="3"/>
        <v>45.4</v>
      </c>
      <c r="Y33" s="127">
        <f t="shared" si="4"/>
        <v>5.9020000000000001</v>
      </c>
      <c r="Z33" s="131">
        <f t="shared" si="5"/>
        <v>1.2712000000000001</v>
      </c>
      <c r="AA33" s="132">
        <f t="shared" si="6"/>
        <v>5.4712000000000005</v>
      </c>
      <c r="AB33" s="133">
        <v>10</v>
      </c>
      <c r="AC33" s="28">
        <v>10</v>
      </c>
      <c r="AD33" s="129"/>
      <c r="AE33" s="28"/>
      <c r="AF33" s="28"/>
      <c r="AG33" s="28">
        <v>150</v>
      </c>
      <c r="AH33" s="28"/>
      <c r="AI33" s="28"/>
      <c r="AJ33" s="28">
        <f t="shared" si="7"/>
        <v>150</v>
      </c>
      <c r="AK33" s="127">
        <f t="shared" si="8"/>
        <v>19.5</v>
      </c>
      <c r="AL33" s="37">
        <f t="shared" si="9"/>
        <v>1.05</v>
      </c>
      <c r="AM33" s="129"/>
      <c r="AN33" s="28"/>
      <c r="AO33" s="28"/>
      <c r="AP33" s="28"/>
      <c r="AQ33" s="28"/>
      <c r="AR33" s="28">
        <v>45.4</v>
      </c>
      <c r="AS33" s="28"/>
      <c r="AT33" s="28"/>
      <c r="AU33" s="28"/>
      <c r="AV33" s="28">
        <f t="shared" si="10"/>
        <v>45.4</v>
      </c>
      <c r="AW33" s="127">
        <f t="shared" si="11"/>
        <v>5.9020000000000001</v>
      </c>
      <c r="AX33" s="39">
        <f t="shared" si="12"/>
        <v>0.31780000000000003</v>
      </c>
      <c r="AY33" s="134">
        <f t="shared" si="13"/>
        <v>1.3678000000000001</v>
      </c>
      <c r="AZ33" s="135">
        <f t="shared" si="14"/>
        <v>6.8390000000000004</v>
      </c>
    </row>
    <row r="34" spans="2:52" s="136" customFormat="1" x14ac:dyDescent="0.25">
      <c r="B34" s="28" t="s">
        <v>43</v>
      </c>
      <c r="C34" s="127"/>
      <c r="D34" s="28">
        <v>100</v>
      </c>
      <c r="E34" s="128">
        <v>100</v>
      </c>
      <c r="F34" s="129"/>
      <c r="G34" s="28"/>
      <c r="H34" s="28"/>
      <c r="I34" s="28">
        <v>150</v>
      </c>
      <c r="J34" s="28"/>
      <c r="K34" s="28"/>
      <c r="L34" s="28">
        <f t="shared" si="0"/>
        <v>150</v>
      </c>
      <c r="M34" s="127">
        <f t="shared" si="1"/>
        <v>0</v>
      </c>
      <c r="N34" s="130">
        <f t="shared" si="2"/>
        <v>4.2</v>
      </c>
      <c r="O34" s="129"/>
      <c r="P34" s="28"/>
      <c r="Q34" s="28"/>
      <c r="R34" s="28"/>
      <c r="S34" s="28"/>
      <c r="T34" s="28">
        <v>45.4</v>
      </c>
      <c r="U34" s="28"/>
      <c r="V34" s="28"/>
      <c r="W34" s="28"/>
      <c r="X34" s="28">
        <f t="shared" si="3"/>
        <v>45.4</v>
      </c>
      <c r="Y34" s="127">
        <f t="shared" si="4"/>
        <v>0</v>
      </c>
      <c r="Z34" s="131">
        <f t="shared" si="5"/>
        <v>1.2712000000000001</v>
      </c>
      <c r="AA34" s="132">
        <f t="shared" si="6"/>
        <v>5.4712000000000005</v>
      </c>
      <c r="AB34" s="133">
        <v>100</v>
      </c>
      <c r="AC34" s="28">
        <v>100</v>
      </c>
      <c r="AD34" s="129"/>
      <c r="AE34" s="28"/>
      <c r="AF34" s="28"/>
      <c r="AG34" s="28">
        <v>150</v>
      </c>
      <c r="AH34" s="28"/>
      <c r="AI34" s="28"/>
      <c r="AJ34" s="28">
        <f t="shared" si="7"/>
        <v>150</v>
      </c>
      <c r="AK34" s="127">
        <f t="shared" si="8"/>
        <v>0</v>
      </c>
      <c r="AL34" s="37">
        <f t="shared" si="9"/>
        <v>1.05</v>
      </c>
      <c r="AM34" s="129"/>
      <c r="AN34" s="28"/>
      <c r="AO34" s="28"/>
      <c r="AP34" s="28"/>
      <c r="AQ34" s="28"/>
      <c r="AR34" s="28">
        <v>45.4</v>
      </c>
      <c r="AS34" s="28"/>
      <c r="AT34" s="28"/>
      <c r="AU34" s="28"/>
      <c r="AV34" s="28">
        <f t="shared" si="10"/>
        <v>45.4</v>
      </c>
      <c r="AW34" s="127">
        <f t="shared" si="11"/>
        <v>0</v>
      </c>
      <c r="AX34" s="39">
        <f t="shared" si="12"/>
        <v>0.31780000000000003</v>
      </c>
      <c r="AY34" s="134">
        <f t="shared" si="13"/>
        <v>1.3678000000000001</v>
      </c>
      <c r="AZ34" s="135">
        <f t="shared" si="14"/>
        <v>6.8390000000000004</v>
      </c>
    </row>
    <row r="35" spans="2:52" x14ac:dyDescent="0.25">
      <c r="B35" s="14" t="s">
        <v>44</v>
      </c>
      <c r="C35" s="33">
        <v>180</v>
      </c>
      <c r="D35" s="14">
        <v>40</v>
      </c>
      <c r="E35" s="11">
        <v>40</v>
      </c>
      <c r="F35" s="13"/>
      <c r="G35" s="14"/>
      <c r="H35" s="14"/>
      <c r="I35" s="14"/>
      <c r="J35" s="14"/>
      <c r="K35" s="14"/>
      <c r="L35" s="14">
        <f t="shared" si="0"/>
        <v>0</v>
      </c>
      <c r="M35" s="15">
        <f t="shared" si="1"/>
        <v>0</v>
      </c>
      <c r="N35" s="37">
        <f t="shared" si="2"/>
        <v>0</v>
      </c>
      <c r="O35" s="13">
        <v>91.2</v>
      </c>
      <c r="P35" s="14"/>
      <c r="Q35" s="14"/>
      <c r="R35" s="14"/>
      <c r="S35" s="14"/>
      <c r="T35" s="14"/>
      <c r="U35" s="14"/>
      <c r="V35" s="14"/>
      <c r="W35" s="14"/>
      <c r="X35" s="14">
        <f t="shared" si="3"/>
        <v>91.2</v>
      </c>
      <c r="Y35" s="15">
        <f t="shared" si="4"/>
        <v>16.416</v>
      </c>
      <c r="Z35" s="39">
        <f t="shared" si="5"/>
        <v>2.5535999999999999</v>
      </c>
      <c r="AA35" s="41">
        <f t="shared" si="6"/>
        <v>2.5535999999999999</v>
      </c>
      <c r="AB35" s="10">
        <v>60</v>
      </c>
      <c r="AC35" s="14">
        <v>60</v>
      </c>
      <c r="AD35" s="13"/>
      <c r="AE35" s="14"/>
      <c r="AF35" s="14"/>
      <c r="AG35" s="14"/>
      <c r="AH35" s="14"/>
      <c r="AI35" s="14"/>
      <c r="AJ35" s="14">
        <f t="shared" si="7"/>
        <v>0</v>
      </c>
      <c r="AK35" s="15">
        <f t="shared" si="8"/>
        <v>0</v>
      </c>
      <c r="AL35" s="37">
        <f t="shared" si="9"/>
        <v>0</v>
      </c>
      <c r="AM35" s="13">
        <v>136.80000000000001</v>
      </c>
      <c r="AN35" s="14"/>
      <c r="AO35" s="14"/>
      <c r="AP35" s="14"/>
      <c r="AQ35" s="14"/>
      <c r="AR35" s="14"/>
      <c r="AS35" s="14"/>
      <c r="AT35" s="14"/>
      <c r="AU35" s="14"/>
      <c r="AV35" s="14">
        <f t="shared" si="10"/>
        <v>136.80000000000001</v>
      </c>
      <c r="AW35" s="15">
        <f t="shared" si="11"/>
        <v>24.624000000000002</v>
      </c>
      <c r="AX35" s="39">
        <f t="shared" si="12"/>
        <v>0.95760000000000012</v>
      </c>
      <c r="AY35" s="50">
        <f t="shared" si="13"/>
        <v>0.95760000000000012</v>
      </c>
      <c r="AZ35" s="49">
        <f t="shared" si="14"/>
        <v>3.5112000000000001</v>
      </c>
    </row>
    <row r="36" spans="2:52" x14ac:dyDescent="0.25">
      <c r="B36" s="14" t="s">
        <v>45</v>
      </c>
      <c r="C36" s="33">
        <v>125</v>
      </c>
      <c r="D36" s="14">
        <v>140</v>
      </c>
      <c r="E36" s="11">
        <v>140</v>
      </c>
      <c r="F36" s="13"/>
      <c r="G36" s="14"/>
      <c r="H36" s="14"/>
      <c r="I36" s="14"/>
      <c r="J36" s="14"/>
      <c r="K36" s="14"/>
      <c r="L36" s="14">
        <f t="shared" si="0"/>
        <v>0</v>
      </c>
      <c r="M36" s="15">
        <f t="shared" si="1"/>
        <v>0</v>
      </c>
      <c r="N36" s="37">
        <f t="shared" si="2"/>
        <v>0</v>
      </c>
      <c r="O36" s="13">
        <v>8</v>
      </c>
      <c r="P36" s="14"/>
      <c r="Q36" s="14">
        <v>16</v>
      </c>
      <c r="R36" s="14">
        <v>7.2</v>
      </c>
      <c r="S36" s="14"/>
      <c r="T36" s="14"/>
      <c r="U36" s="14"/>
      <c r="V36" s="14"/>
      <c r="W36" s="14"/>
      <c r="X36" s="14">
        <f t="shared" si="3"/>
        <v>31.2</v>
      </c>
      <c r="Y36" s="15">
        <f t="shared" si="4"/>
        <v>3.9</v>
      </c>
      <c r="Z36" s="39">
        <f t="shared" si="5"/>
        <v>0.87360000000000004</v>
      </c>
      <c r="AA36" s="41">
        <f t="shared" si="6"/>
        <v>0.87360000000000004</v>
      </c>
      <c r="AB36" s="10">
        <v>140</v>
      </c>
      <c r="AC36" s="14">
        <v>140</v>
      </c>
      <c r="AD36" s="13"/>
      <c r="AE36" s="14"/>
      <c r="AF36" s="14"/>
      <c r="AG36" s="14"/>
      <c r="AH36" s="14"/>
      <c r="AI36" s="14"/>
      <c r="AJ36" s="14">
        <f t="shared" si="7"/>
        <v>0</v>
      </c>
      <c r="AK36" s="15">
        <f t="shared" si="8"/>
        <v>0</v>
      </c>
      <c r="AL36" s="37">
        <f t="shared" si="9"/>
        <v>0</v>
      </c>
      <c r="AM36" s="13">
        <v>12</v>
      </c>
      <c r="AN36" s="14"/>
      <c r="AO36" s="14">
        <v>24</v>
      </c>
      <c r="AP36" s="14">
        <v>8</v>
      </c>
      <c r="AQ36" s="14"/>
      <c r="AR36" s="14"/>
      <c r="AS36" s="14"/>
      <c r="AT36" s="14"/>
      <c r="AU36" s="14"/>
      <c r="AV36" s="14">
        <f t="shared" si="10"/>
        <v>44</v>
      </c>
      <c r="AW36" s="15">
        <f t="shared" si="11"/>
        <v>5.5</v>
      </c>
      <c r="AX36" s="39">
        <f t="shared" si="12"/>
        <v>0.308</v>
      </c>
      <c r="AY36" s="50">
        <f t="shared" si="13"/>
        <v>0.308</v>
      </c>
      <c r="AZ36" s="49">
        <f t="shared" si="14"/>
        <v>1.1816</v>
      </c>
    </row>
    <row r="37" spans="2:52" x14ac:dyDescent="0.25">
      <c r="B37" s="14" t="s">
        <v>24</v>
      </c>
      <c r="C37" s="33">
        <v>50</v>
      </c>
      <c r="D37" s="14">
        <v>40</v>
      </c>
      <c r="E37" s="11">
        <v>40</v>
      </c>
      <c r="F37" s="13"/>
      <c r="G37" s="14"/>
      <c r="H37" s="14"/>
      <c r="I37" s="14"/>
      <c r="J37" s="14"/>
      <c r="K37" s="14"/>
      <c r="L37" s="14">
        <f t="shared" si="0"/>
        <v>0</v>
      </c>
      <c r="M37" s="15">
        <f t="shared" si="1"/>
        <v>0</v>
      </c>
      <c r="N37" s="37">
        <f t="shared" si="2"/>
        <v>0</v>
      </c>
      <c r="O37" s="13"/>
      <c r="P37" s="14">
        <v>80</v>
      </c>
      <c r="Q37" s="14"/>
      <c r="R37" s="14"/>
      <c r="S37" s="14"/>
      <c r="T37" s="14"/>
      <c r="U37" s="14"/>
      <c r="V37" s="14"/>
      <c r="W37" s="14"/>
      <c r="X37" s="14">
        <f t="shared" si="3"/>
        <v>80</v>
      </c>
      <c r="Y37" s="15">
        <f t="shared" si="4"/>
        <v>4</v>
      </c>
      <c r="Z37" s="39">
        <f t="shared" si="5"/>
        <v>2.2400000000000002</v>
      </c>
      <c r="AA37" s="41">
        <f t="shared" si="6"/>
        <v>2.2400000000000002</v>
      </c>
      <c r="AB37" s="10">
        <v>60</v>
      </c>
      <c r="AC37" s="14">
        <v>60</v>
      </c>
      <c r="AD37" s="13"/>
      <c r="AE37" s="14"/>
      <c r="AF37" s="14"/>
      <c r="AG37" s="14"/>
      <c r="AH37" s="14"/>
      <c r="AI37" s="14"/>
      <c r="AJ37" s="14">
        <f t="shared" si="7"/>
        <v>0</v>
      </c>
      <c r="AK37" s="15">
        <f t="shared" si="8"/>
        <v>0</v>
      </c>
      <c r="AL37" s="37">
        <f t="shared" si="9"/>
        <v>0</v>
      </c>
      <c r="AM37" s="13"/>
      <c r="AN37" s="14">
        <v>96</v>
      </c>
      <c r="AO37" s="14"/>
      <c r="AP37" s="14"/>
      <c r="AQ37" s="14"/>
      <c r="AR37" s="14"/>
      <c r="AS37" s="14"/>
      <c r="AT37" s="14"/>
      <c r="AU37" s="14"/>
      <c r="AV37" s="14">
        <f t="shared" si="10"/>
        <v>96</v>
      </c>
      <c r="AW37" s="15">
        <f t="shared" si="11"/>
        <v>4.8</v>
      </c>
      <c r="AX37" s="39">
        <f t="shared" si="12"/>
        <v>0.67200000000000004</v>
      </c>
      <c r="AY37" s="50">
        <f t="shared" si="13"/>
        <v>0.67200000000000004</v>
      </c>
      <c r="AZ37" s="49">
        <f t="shared" si="14"/>
        <v>2.9120000000000004</v>
      </c>
    </row>
    <row r="38" spans="2:52" x14ac:dyDescent="0.25">
      <c r="B38" s="14" t="s">
        <v>16</v>
      </c>
      <c r="C38" s="33">
        <v>75</v>
      </c>
      <c r="D38" s="14">
        <v>140</v>
      </c>
      <c r="E38" s="11">
        <v>140</v>
      </c>
      <c r="F38" s="13"/>
      <c r="G38" s="14"/>
      <c r="H38" s="14"/>
      <c r="I38" s="14"/>
      <c r="J38" s="14"/>
      <c r="K38" s="14"/>
      <c r="L38" s="14">
        <f t="shared" si="0"/>
        <v>0</v>
      </c>
      <c r="M38" s="15">
        <f t="shared" si="1"/>
        <v>0</v>
      </c>
      <c r="N38" s="37">
        <f t="shared" si="2"/>
        <v>0</v>
      </c>
      <c r="O38" s="13"/>
      <c r="P38" s="14">
        <v>12.5</v>
      </c>
      <c r="Q38" s="14"/>
      <c r="R38" s="14">
        <v>36</v>
      </c>
      <c r="S38" s="14"/>
      <c r="T38" s="14"/>
      <c r="U38" s="14"/>
      <c r="V38" s="14"/>
      <c r="W38" s="14"/>
      <c r="X38" s="14">
        <f t="shared" si="3"/>
        <v>48.5</v>
      </c>
      <c r="Y38" s="15">
        <f t="shared" si="4"/>
        <v>3.6375000000000002</v>
      </c>
      <c r="Z38" s="39">
        <f t="shared" si="5"/>
        <v>1.3580000000000001</v>
      </c>
      <c r="AA38" s="41">
        <f t="shared" si="6"/>
        <v>1.3580000000000001</v>
      </c>
      <c r="AB38" s="10">
        <v>140</v>
      </c>
      <c r="AC38" s="14">
        <v>140</v>
      </c>
      <c r="AD38" s="13"/>
      <c r="AE38" s="14"/>
      <c r="AF38" s="14"/>
      <c r="AG38" s="14"/>
      <c r="AH38" s="14"/>
      <c r="AI38" s="14"/>
      <c r="AJ38" s="14">
        <f t="shared" si="7"/>
        <v>0</v>
      </c>
      <c r="AK38" s="15">
        <f t="shared" si="8"/>
        <v>0</v>
      </c>
      <c r="AL38" s="37">
        <f t="shared" si="9"/>
        <v>0</v>
      </c>
      <c r="AM38" s="13"/>
      <c r="AN38" s="14">
        <v>15</v>
      </c>
      <c r="AO38" s="14"/>
      <c r="AP38" s="14">
        <v>40</v>
      </c>
      <c r="AQ38" s="14"/>
      <c r="AR38" s="14"/>
      <c r="AS38" s="14"/>
      <c r="AT38" s="14"/>
      <c r="AU38" s="14"/>
      <c r="AV38" s="14">
        <f t="shared" si="10"/>
        <v>55</v>
      </c>
      <c r="AW38" s="15">
        <f t="shared" si="11"/>
        <v>4.125</v>
      </c>
      <c r="AX38" s="39">
        <f t="shared" si="12"/>
        <v>0.38500000000000001</v>
      </c>
      <c r="AY38" s="50">
        <f t="shared" si="13"/>
        <v>0.38500000000000001</v>
      </c>
      <c r="AZ38" s="49">
        <f t="shared" si="14"/>
        <v>1.7430000000000001</v>
      </c>
    </row>
    <row r="39" spans="2:52" x14ac:dyDescent="0.25">
      <c r="B39" s="14" t="s">
        <v>25</v>
      </c>
      <c r="C39" s="33">
        <v>55</v>
      </c>
      <c r="D39" s="14">
        <v>140</v>
      </c>
      <c r="E39" s="11">
        <v>140</v>
      </c>
      <c r="F39" s="13"/>
      <c r="G39" s="14"/>
      <c r="H39" s="14"/>
      <c r="I39" s="14"/>
      <c r="J39" s="14"/>
      <c r="K39" s="14"/>
      <c r="L39" s="14">
        <f t="shared" si="0"/>
        <v>0</v>
      </c>
      <c r="M39" s="15">
        <f t="shared" si="1"/>
        <v>0</v>
      </c>
      <c r="N39" s="37">
        <f t="shared" si="2"/>
        <v>0</v>
      </c>
      <c r="O39" s="13"/>
      <c r="P39" s="14">
        <v>57.5</v>
      </c>
      <c r="Q39" s="14"/>
      <c r="R39" s="14">
        <v>77.400000000000006</v>
      </c>
      <c r="S39" s="14"/>
      <c r="T39" s="14"/>
      <c r="U39" s="14"/>
      <c r="V39" s="14"/>
      <c r="W39" s="14"/>
      <c r="X39" s="14">
        <f t="shared" si="3"/>
        <v>134.9</v>
      </c>
      <c r="Y39" s="15">
        <f t="shared" si="4"/>
        <v>7.4195000000000002</v>
      </c>
      <c r="Z39" s="39">
        <f t="shared" si="5"/>
        <v>3.7772000000000001</v>
      </c>
      <c r="AA39" s="41">
        <f t="shared" si="6"/>
        <v>3.7772000000000001</v>
      </c>
      <c r="AB39" s="10">
        <v>140</v>
      </c>
      <c r="AC39" s="14">
        <v>140</v>
      </c>
      <c r="AD39" s="13"/>
      <c r="AE39" s="14"/>
      <c r="AF39" s="14"/>
      <c r="AG39" s="14"/>
      <c r="AH39" s="14"/>
      <c r="AI39" s="14"/>
      <c r="AJ39" s="14">
        <f t="shared" si="7"/>
        <v>0</v>
      </c>
      <c r="AK39" s="15">
        <f t="shared" si="8"/>
        <v>0</v>
      </c>
      <c r="AL39" s="37">
        <f t="shared" si="9"/>
        <v>0</v>
      </c>
      <c r="AM39" s="13"/>
      <c r="AN39" s="14">
        <v>69</v>
      </c>
      <c r="AO39" s="14"/>
      <c r="AP39" s="14">
        <v>86</v>
      </c>
      <c r="AQ39" s="14"/>
      <c r="AR39" s="14"/>
      <c r="AS39" s="14"/>
      <c r="AT39" s="14"/>
      <c r="AU39" s="14"/>
      <c r="AV39" s="14">
        <f t="shared" si="10"/>
        <v>155</v>
      </c>
      <c r="AW39" s="15">
        <f t="shared" si="11"/>
        <v>8.5250000000000004</v>
      </c>
      <c r="AX39" s="39">
        <f t="shared" si="12"/>
        <v>1.085</v>
      </c>
      <c r="AY39" s="50">
        <f t="shared" si="13"/>
        <v>1.085</v>
      </c>
      <c r="AZ39" s="49">
        <f t="shared" si="14"/>
        <v>4.8621999999999996</v>
      </c>
    </row>
    <row r="40" spans="2:52" x14ac:dyDescent="0.25">
      <c r="B40" s="14" t="s">
        <v>46</v>
      </c>
      <c r="C40" s="33">
        <v>45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>
        <f t="shared" si="0"/>
        <v>0</v>
      </c>
      <c r="M40" s="15">
        <f t="shared" si="1"/>
        <v>0</v>
      </c>
      <c r="N40" s="37">
        <f t="shared" si="2"/>
        <v>0</v>
      </c>
      <c r="O40" s="13"/>
      <c r="P40" s="14">
        <v>13.5</v>
      </c>
      <c r="Q40" s="14"/>
      <c r="R40" s="14">
        <v>17</v>
      </c>
      <c r="S40" s="14"/>
      <c r="T40" s="14"/>
      <c r="U40" s="14"/>
      <c r="V40" s="14"/>
      <c r="W40" s="14"/>
      <c r="X40" s="14">
        <f t="shared" si="3"/>
        <v>30.5</v>
      </c>
      <c r="Y40" s="15">
        <f t="shared" si="4"/>
        <v>1.3725000000000001</v>
      </c>
      <c r="Z40" s="39">
        <f t="shared" si="5"/>
        <v>0.85399999999999998</v>
      </c>
      <c r="AA40" s="41">
        <f t="shared" si="6"/>
        <v>0.85399999999999998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>
        <f t="shared" si="7"/>
        <v>0</v>
      </c>
      <c r="AK40" s="15">
        <f t="shared" si="8"/>
        <v>0</v>
      </c>
      <c r="AL40" s="37">
        <f t="shared" si="9"/>
        <v>0</v>
      </c>
      <c r="AM40" s="13"/>
      <c r="AN40" s="14">
        <v>16.2</v>
      </c>
      <c r="AO40" s="14"/>
      <c r="AP40" s="14">
        <v>19</v>
      </c>
      <c r="AQ40" s="14"/>
      <c r="AR40" s="14"/>
      <c r="AS40" s="14"/>
      <c r="AT40" s="14"/>
      <c r="AU40" s="14"/>
      <c r="AV40" s="14">
        <f t="shared" si="10"/>
        <v>35.200000000000003</v>
      </c>
      <c r="AW40" s="15">
        <f t="shared" si="11"/>
        <v>1.5840000000000003</v>
      </c>
      <c r="AX40" s="39">
        <f t="shared" si="12"/>
        <v>0.24640000000000004</v>
      </c>
      <c r="AY40" s="50">
        <f t="shared" si="13"/>
        <v>0.24640000000000004</v>
      </c>
      <c r="AZ40" s="49">
        <f t="shared" si="14"/>
        <v>1.1004</v>
      </c>
    </row>
    <row r="41" spans="2:52" x14ac:dyDescent="0.25">
      <c r="B41" s="14" t="s">
        <v>122</v>
      </c>
      <c r="C41" s="33">
        <v>195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>
        <f t="shared" si="0"/>
        <v>0</v>
      </c>
      <c r="M41" s="15">
        <f t="shared" si="1"/>
        <v>0</v>
      </c>
      <c r="N41" s="37">
        <f t="shared" si="2"/>
        <v>0</v>
      </c>
      <c r="O41" s="13"/>
      <c r="P41" s="14">
        <v>24</v>
      </c>
      <c r="Q41" s="14"/>
      <c r="R41" s="14"/>
      <c r="S41" s="14"/>
      <c r="T41" s="14"/>
      <c r="U41" s="14"/>
      <c r="V41" s="14"/>
      <c r="W41" s="14"/>
      <c r="X41" s="14">
        <f t="shared" si="3"/>
        <v>24</v>
      </c>
      <c r="Y41" s="15">
        <f t="shared" si="4"/>
        <v>4.68</v>
      </c>
      <c r="Z41" s="39">
        <f t="shared" si="5"/>
        <v>0.67200000000000004</v>
      </c>
      <c r="AA41" s="41">
        <f t="shared" si="6"/>
        <v>0.67200000000000004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>
        <f t="shared" si="7"/>
        <v>0</v>
      </c>
      <c r="AK41" s="15">
        <f t="shared" si="8"/>
        <v>0</v>
      </c>
      <c r="AL41" s="37">
        <f t="shared" si="9"/>
        <v>0</v>
      </c>
      <c r="AM41" s="13"/>
      <c r="AN41" s="14">
        <v>36</v>
      </c>
      <c r="AO41" s="14"/>
      <c r="AP41" s="14"/>
      <c r="AQ41" s="14"/>
      <c r="AR41" s="14"/>
      <c r="AS41" s="14"/>
      <c r="AT41" s="14"/>
      <c r="AU41" s="14"/>
      <c r="AV41" s="14">
        <f t="shared" si="10"/>
        <v>36</v>
      </c>
      <c r="AW41" s="15">
        <f t="shared" si="11"/>
        <v>7.02</v>
      </c>
      <c r="AX41" s="39">
        <f t="shared" si="12"/>
        <v>0.252</v>
      </c>
      <c r="AY41" s="50">
        <f t="shared" si="13"/>
        <v>0.252</v>
      </c>
      <c r="AZ41" s="49">
        <f t="shared" si="14"/>
        <v>0.92400000000000004</v>
      </c>
    </row>
    <row r="42" spans="2:52" x14ac:dyDescent="0.25">
      <c r="B42" s="14" t="s">
        <v>47</v>
      </c>
      <c r="C42" s="33">
        <v>130</v>
      </c>
      <c r="D42" s="14">
        <v>40</v>
      </c>
      <c r="E42" s="11">
        <v>40</v>
      </c>
      <c r="F42" s="13"/>
      <c r="G42" s="14"/>
      <c r="H42" s="14"/>
      <c r="I42" s="14"/>
      <c r="J42" s="14"/>
      <c r="K42" s="14"/>
      <c r="L42" s="14">
        <f t="shared" si="0"/>
        <v>0</v>
      </c>
      <c r="M42" s="15">
        <f t="shared" si="1"/>
        <v>0</v>
      </c>
      <c r="N42" s="37">
        <f t="shared" si="2"/>
        <v>0</v>
      </c>
      <c r="O42" s="13"/>
      <c r="P42" s="14">
        <v>3.3</v>
      </c>
      <c r="Q42" s="14"/>
      <c r="R42" s="14"/>
      <c r="S42" s="14"/>
      <c r="T42" s="14"/>
      <c r="U42" s="14"/>
      <c r="V42" s="14"/>
      <c r="W42" s="14"/>
      <c r="X42" s="14">
        <f t="shared" si="3"/>
        <v>3.3</v>
      </c>
      <c r="Y42" s="15">
        <f t="shared" si="4"/>
        <v>0.42899999999999999</v>
      </c>
      <c r="Z42" s="39">
        <f t="shared" si="5"/>
        <v>9.2399999999999996E-2</v>
      </c>
      <c r="AA42" s="41">
        <f t="shared" si="6"/>
        <v>9.2399999999999996E-2</v>
      </c>
      <c r="AB42" s="10">
        <v>60</v>
      </c>
      <c r="AC42" s="14">
        <v>60</v>
      </c>
      <c r="AD42" s="13"/>
      <c r="AE42" s="14"/>
      <c r="AF42" s="14"/>
      <c r="AG42" s="14"/>
      <c r="AH42" s="14"/>
      <c r="AI42" s="14"/>
      <c r="AJ42" s="14">
        <f t="shared" si="7"/>
        <v>0</v>
      </c>
      <c r="AK42" s="15">
        <f t="shared" si="8"/>
        <v>0</v>
      </c>
      <c r="AL42" s="37">
        <f t="shared" si="9"/>
        <v>0</v>
      </c>
      <c r="AM42" s="13"/>
      <c r="AN42" s="14">
        <v>3.9</v>
      </c>
      <c r="AO42" s="14"/>
      <c r="AP42" s="14"/>
      <c r="AQ42" s="14"/>
      <c r="AR42" s="14"/>
      <c r="AS42" s="14"/>
      <c r="AT42" s="14"/>
      <c r="AU42" s="14"/>
      <c r="AV42" s="14">
        <f t="shared" si="10"/>
        <v>3.9</v>
      </c>
      <c r="AW42" s="15">
        <f t="shared" si="11"/>
        <v>0.50700000000000001</v>
      </c>
      <c r="AX42" s="39">
        <f t="shared" si="12"/>
        <v>2.7300000000000001E-2</v>
      </c>
      <c r="AY42" s="50">
        <f t="shared" si="13"/>
        <v>2.7300000000000001E-2</v>
      </c>
      <c r="AZ42" s="49">
        <f t="shared" si="14"/>
        <v>0.1197</v>
      </c>
    </row>
    <row r="43" spans="2:52" x14ac:dyDescent="0.25">
      <c r="B43" s="14" t="s">
        <v>48</v>
      </c>
      <c r="C43" s="33">
        <v>240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>
        <f t="shared" si="0"/>
        <v>0</v>
      </c>
      <c r="M43" s="15">
        <f t="shared" si="1"/>
        <v>0</v>
      </c>
      <c r="N43" s="37">
        <f t="shared" si="2"/>
        <v>0</v>
      </c>
      <c r="O43" s="13"/>
      <c r="P43" s="14">
        <v>2.5</v>
      </c>
      <c r="Q43" s="14"/>
      <c r="R43" s="14"/>
      <c r="S43" s="14"/>
      <c r="T43" s="14"/>
      <c r="U43" s="14"/>
      <c r="V43" s="14"/>
      <c r="W43" s="14"/>
      <c r="X43" s="14">
        <f t="shared" si="3"/>
        <v>2.5</v>
      </c>
      <c r="Y43" s="15">
        <f t="shared" si="4"/>
        <v>0.6</v>
      </c>
      <c r="Z43" s="39">
        <f t="shared" si="5"/>
        <v>7.0000000000000007E-2</v>
      </c>
      <c r="AA43" s="41">
        <f t="shared" si="6"/>
        <v>7.0000000000000007E-2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>
        <f t="shared" si="7"/>
        <v>0</v>
      </c>
      <c r="AK43" s="15">
        <f t="shared" si="8"/>
        <v>0</v>
      </c>
      <c r="AL43" s="37">
        <f t="shared" si="9"/>
        <v>0</v>
      </c>
      <c r="AM43" s="13"/>
      <c r="AN43" s="14">
        <v>3</v>
      </c>
      <c r="AO43" s="14"/>
      <c r="AP43" s="14"/>
      <c r="AQ43" s="14"/>
      <c r="AR43" s="14"/>
      <c r="AS43" s="14"/>
      <c r="AT43" s="14"/>
      <c r="AU43" s="14"/>
      <c r="AV43" s="14">
        <f t="shared" si="10"/>
        <v>3</v>
      </c>
      <c r="AW43" s="15">
        <f t="shared" si="11"/>
        <v>0.72</v>
      </c>
      <c r="AX43" s="39">
        <f t="shared" si="12"/>
        <v>2.1000000000000001E-2</v>
      </c>
      <c r="AY43" s="50">
        <f t="shared" si="13"/>
        <v>2.1000000000000001E-2</v>
      </c>
      <c r="AZ43" s="49">
        <f t="shared" si="14"/>
        <v>9.1000000000000011E-2</v>
      </c>
    </row>
    <row r="44" spans="2:52" x14ac:dyDescent="0.25">
      <c r="B44" s="14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>
        <f t="shared" si="0"/>
        <v>0</v>
      </c>
      <c r="M44" s="15">
        <f t="shared" si="1"/>
        <v>0</v>
      </c>
      <c r="N44" s="37">
        <f t="shared" si="2"/>
        <v>0</v>
      </c>
      <c r="O44" s="13"/>
      <c r="P44" s="14"/>
      <c r="Q44" s="14">
        <v>174.4</v>
      </c>
      <c r="R44" s="14"/>
      <c r="S44" s="14"/>
      <c r="T44" s="14"/>
      <c r="U44" s="14"/>
      <c r="V44" s="14"/>
      <c r="W44" s="14"/>
      <c r="X44" s="14">
        <f t="shared" si="3"/>
        <v>174.4</v>
      </c>
      <c r="Y44" s="15">
        <f t="shared" si="4"/>
        <v>71.504000000000005</v>
      </c>
      <c r="Z44" s="39">
        <f t="shared" si="5"/>
        <v>4.8831999999999995</v>
      </c>
      <c r="AA44" s="41">
        <f t="shared" si="6"/>
        <v>4.8831999999999995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>
        <f t="shared" si="7"/>
        <v>0</v>
      </c>
      <c r="AK44" s="15">
        <f t="shared" si="8"/>
        <v>0</v>
      </c>
      <c r="AL44" s="37">
        <f t="shared" si="9"/>
        <v>0</v>
      </c>
      <c r="AM44" s="13"/>
      <c r="AN44" s="14"/>
      <c r="AO44" s="14">
        <v>218</v>
      </c>
      <c r="AP44" s="14"/>
      <c r="AQ44" s="14"/>
      <c r="AR44" s="14"/>
      <c r="AS44" s="14"/>
      <c r="AT44" s="14"/>
      <c r="AU44" s="14"/>
      <c r="AV44" s="14">
        <f t="shared" si="10"/>
        <v>218</v>
      </c>
      <c r="AW44" s="15">
        <f t="shared" si="11"/>
        <v>89.38</v>
      </c>
      <c r="AX44" s="39">
        <f t="shared" si="12"/>
        <v>1.526</v>
      </c>
      <c r="AY44" s="50">
        <f t="shared" si="13"/>
        <v>1.526</v>
      </c>
      <c r="AZ44" s="49">
        <f t="shared" si="14"/>
        <v>6.4091999999999993</v>
      </c>
    </row>
    <row r="45" spans="2:52" x14ac:dyDescent="0.25">
      <c r="B45" s="14" t="s">
        <v>50</v>
      </c>
      <c r="C45" s="33">
        <v>50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>
        <f t="shared" si="0"/>
        <v>0</v>
      </c>
      <c r="M45" s="15">
        <f t="shared" si="1"/>
        <v>0</v>
      </c>
      <c r="N45" s="37">
        <f t="shared" si="2"/>
        <v>0</v>
      </c>
      <c r="O45" s="13"/>
      <c r="P45" s="14"/>
      <c r="Q45" s="14"/>
      <c r="R45" s="14">
        <v>45</v>
      </c>
      <c r="S45" s="14"/>
      <c r="T45" s="14"/>
      <c r="U45" s="14"/>
      <c r="V45" s="14"/>
      <c r="W45" s="14"/>
      <c r="X45" s="14">
        <f t="shared" si="3"/>
        <v>45</v>
      </c>
      <c r="Y45" s="15">
        <f t="shared" si="4"/>
        <v>2.25</v>
      </c>
      <c r="Z45" s="39">
        <f t="shared" si="5"/>
        <v>1.26</v>
      </c>
      <c r="AA45" s="41">
        <f t="shared" si="6"/>
        <v>1.26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>
        <f t="shared" si="7"/>
        <v>0</v>
      </c>
      <c r="AK45" s="15">
        <f t="shared" si="8"/>
        <v>0</v>
      </c>
      <c r="AL45" s="37">
        <f t="shared" si="9"/>
        <v>0</v>
      </c>
      <c r="AM45" s="13"/>
      <c r="AN45" s="14"/>
      <c r="AO45" s="14"/>
      <c r="AP45" s="14">
        <v>50</v>
      </c>
      <c r="AQ45" s="14"/>
      <c r="AR45" s="14"/>
      <c r="AS45" s="14"/>
      <c r="AT45" s="14"/>
      <c r="AU45" s="14"/>
      <c r="AV45" s="14">
        <f t="shared" si="10"/>
        <v>50</v>
      </c>
      <c r="AW45" s="15">
        <f t="shared" si="11"/>
        <v>2.5</v>
      </c>
      <c r="AX45" s="39">
        <f t="shared" si="12"/>
        <v>0.35</v>
      </c>
      <c r="AY45" s="50">
        <f t="shared" si="13"/>
        <v>0.35</v>
      </c>
      <c r="AZ45" s="49">
        <f t="shared" si="14"/>
        <v>1.6099999999999999</v>
      </c>
    </row>
    <row r="46" spans="2:52" x14ac:dyDescent="0.25">
      <c r="B46" s="14" t="s">
        <v>37</v>
      </c>
      <c r="C46" s="33">
        <v>50</v>
      </c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>
        <f t="shared" si="0"/>
        <v>0</v>
      </c>
      <c r="M46" s="15">
        <f t="shared" si="1"/>
        <v>0</v>
      </c>
      <c r="N46" s="37">
        <f t="shared" si="2"/>
        <v>0</v>
      </c>
      <c r="O46" s="13"/>
      <c r="P46" s="14"/>
      <c r="Q46" s="14"/>
      <c r="R46" s="14"/>
      <c r="S46" s="14">
        <v>120</v>
      </c>
      <c r="T46" s="14"/>
      <c r="U46" s="14"/>
      <c r="V46" s="14"/>
      <c r="W46" s="14"/>
      <c r="X46" s="14">
        <f t="shared" si="3"/>
        <v>120</v>
      </c>
      <c r="Y46" s="15">
        <f t="shared" si="4"/>
        <v>6</v>
      </c>
      <c r="Z46" s="39">
        <f t="shared" si="5"/>
        <v>3.36</v>
      </c>
      <c r="AA46" s="41">
        <f t="shared" si="6"/>
        <v>3.36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>
        <f t="shared" si="7"/>
        <v>0</v>
      </c>
      <c r="AK46" s="15">
        <f t="shared" si="8"/>
        <v>0</v>
      </c>
      <c r="AL46" s="37">
        <f t="shared" si="9"/>
        <v>0</v>
      </c>
      <c r="AM46" s="13"/>
      <c r="AN46" s="14"/>
      <c r="AO46" s="14"/>
      <c r="AP46" s="14"/>
      <c r="AQ46" s="14">
        <v>120</v>
      </c>
      <c r="AR46" s="14"/>
      <c r="AS46" s="14"/>
      <c r="AT46" s="14"/>
      <c r="AU46" s="14"/>
      <c r="AV46" s="14">
        <f t="shared" si="10"/>
        <v>120</v>
      </c>
      <c r="AW46" s="15">
        <f t="shared" si="11"/>
        <v>6</v>
      </c>
      <c r="AX46" s="39">
        <f t="shared" si="12"/>
        <v>0.84</v>
      </c>
      <c r="AY46" s="50">
        <f t="shared" si="13"/>
        <v>0.84</v>
      </c>
      <c r="AZ46" s="49">
        <f t="shared" si="14"/>
        <v>4.2</v>
      </c>
    </row>
    <row r="47" spans="2:52" x14ac:dyDescent="0.25">
      <c r="B47" s="14" t="s">
        <v>51</v>
      </c>
      <c r="C47" s="33">
        <v>45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>
        <f t="shared" si="0"/>
        <v>0</v>
      </c>
      <c r="M47" s="15">
        <f t="shared" si="1"/>
        <v>0</v>
      </c>
      <c r="N47" s="37">
        <f t="shared" si="2"/>
        <v>0</v>
      </c>
      <c r="O47" s="13"/>
      <c r="P47" s="14"/>
      <c r="Q47" s="14"/>
      <c r="R47" s="14"/>
      <c r="S47" s="14"/>
      <c r="T47" s="14"/>
      <c r="U47" s="14"/>
      <c r="V47" s="14">
        <v>50</v>
      </c>
      <c r="W47" s="14"/>
      <c r="X47" s="14">
        <f t="shared" si="3"/>
        <v>50</v>
      </c>
      <c r="Y47" s="15">
        <f t="shared" si="4"/>
        <v>2.25</v>
      </c>
      <c r="Z47" s="39">
        <f t="shared" si="5"/>
        <v>1.4</v>
      </c>
      <c r="AA47" s="41">
        <f t="shared" si="6"/>
        <v>1.4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>
        <f t="shared" si="7"/>
        <v>0</v>
      </c>
      <c r="AK47" s="15">
        <f t="shared" si="8"/>
        <v>0</v>
      </c>
      <c r="AL47" s="37">
        <f t="shared" si="9"/>
        <v>0</v>
      </c>
      <c r="AM47" s="13"/>
      <c r="AN47" s="14"/>
      <c r="AO47" s="14"/>
      <c r="AP47" s="14"/>
      <c r="AQ47" s="14"/>
      <c r="AR47" s="14"/>
      <c r="AS47" s="14"/>
      <c r="AT47" s="14">
        <v>70</v>
      </c>
      <c r="AU47" s="14"/>
      <c r="AV47" s="14">
        <f t="shared" si="10"/>
        <v>70</v>
      </c>
      <c r="AW47" s="15">
        <f t="shared" si="11"/>
        <v>3.15</v>
      </c>
      <c r="AX47" s="39">
        <f t="shared" si="12"/>
        <v>0.49</v>
      </c>
      <c r="AY47" s="50">
        <f t="shared" si="13"/>
        <v>0.49</v>
      </c>
      <c r="AZ47" s="49">
        <f t="shared" si="14"/>
        <v>1.89</v>
      </c>
    </row>
    <row r="48" spans="2:52" x14ac:dyDescent="0.25">
      <c r="B48" s="14" t="s">
        <v>102</v>
      </c>
      <c r="C48" s="33">
        <v>13</v>
      </c>
      <c r="D48" s="14">
        <v>140</v>
      </c>
      <c r="E48" s="11">
        <v>140</v>
      </c>
      <c r="F48" s="13"/>
      <c r="G48" s="14"/>
      <c r="H48" s="14"/>
      <c r="I48" s="14"/>
      <c r="J48" s="14">
        <v>250</v>
      </c>
      <c r="K48" s="14"/>
      <c r="L48" s="14">
        <f t="shared" si="0"/>
        <v>250</v>
      </c>
      <c r="M48" s="15">
        <f t="shared" si="1"/>
        <v>3.25</v>
      </c>
      <c r="N48" s="37">
        <f t="shared" si="2"/>
        <v>7</v>
      </c>
      <c r="O48" s="13"/>
      <c r="P48" s="14"/>
      <c r="Q48" s="14"/>
      <c r="R48" s="14"/>
      <c r="S48" s="14"/>
      <c r="T48" s="14"/>
      <c r="U48" s="14"/>
      <c r="V48" s="14"/>
      <c r="W48" s="14">
        <v>250</v>
      </c>
      <c r="X48" s="14">
        <f t="shared" si="3"/>
        <v>250</v>
      </c>
      <c r="Y48" s="15">
        <f t="shared" si="4"/>
        <v>3.25</v>
      </c>
      <c r="Z48" s="39">
        <f t="shared" si="5"/>
        <v>7</v>
      </c>
      <c r="AA48" s="41">
        <f t="shared" si="6"/>
        <v>14</v>
      </c>
      <c r="AB48" s="10">
        <v>140</v>
      </c>
      <c r="AC48" s="14">
        <v>140</v>
      </c>
      <c r="AD48" s="13"/>
      <c r="AE48" s="14"/>
      <c r="AF48" s="14"/>
      <c r="AG48" s="14"/>
      <c r="AH48" s="14">
        <v>250</v>
      </c>
      <c r="AI48" s="14"/>
      <c r="AJ48" s="14">
        <f t="shared" si="7"/>
        <v>250</v>
      </c>
      <c r="AK48" s="15">
        <f t="shared" si="8"/>
        <v>3.25</v>
      </c>
      <c r="AL48" s="37">
        <f t="shared" si="9"/>
        <v>1.75</v>
      </c>
      <c r="AM48" s="13"/>
      <c r="AN48" s="14"/>
      <c r="AO48" s="14"/>
      <c r="AP48" s="14"/>
      <c r="AQ48" s="14"/>
      <c r="AR48" s="14"/>
      <c r="AS48" s="14"/>
      <c r="AT48" s="14"/>
      <c r="AU48" s="14">
        <v>250</v>
      </c>
      <c r="AV48" s="14">
        <f t="shared" si="10"/>
        <v>250</v>
      </c>
      <c r="AW48" s="15">
        <f t="shared" si="11"/>
        <v>3.25</v>
      </c>
      <c r="AX48" s="39">
        <f t="shared" si="12"/>
        <v>1.75</v>
      </c>
      <c r="AY48" s="50">
        <f t="shared" si="13"/>
        <v>3.5</v>
      </c>
      <c r="AZ48" s="49">
        <f t="shared" si="14"/>
        <v>17.5</v>
      </c>
    </row>
    <row r="49" spans="2:52" x14ac:dyDescent="0.25">
      <c r="B49" s="14" t="s">
        <v>175</v>
      </c>
      <c r="C49" s="33">
        <v>120</v>
      </c>
      <c r="D49" s="14">
        <v>40</v>
      </c>
      <c r="E49" s="11">
        <v>40</v>
      </c>
      <c r="F49" s="13"/>
      <c r="G49" s="14"/>
      <c r="H49" s="14"/>
      <c r="I49" s="14"/>
      <c r="J49" s="14"/>
      <c r="K49" s="14">
        <v>169</v>
      </c>
      <c r="L49" s="14">
        <f t="shared" si="0"/>
        <v>169</v>
      </c>
      <c r="M49" s="15">
        <f t="shared" si="1"/>
        <v>20.28</v>
      </c>
      <c r="N49" s="37">
        <f t="shared" si="2"/>
        <v>4.7320000000000002</v>
      </c>
      <c r="O49" s="13"/>
      <c r="P49" s="14"/>
      <c r="Q49" s="14"/>
      <c r="R49" s="14"/>
      <c r="S49" s="14"/>
      <c r="T49" s="14"/>
      <c r="U49" s="14"/>
      <c r="V49" s="14"/>
      <c r="W49" s="14"/>
      <c r="X49" s="14">
        <f t="shared" si="3"/>
        <v>0</v>
      </c>
      <c r="Y49" s="15">
        <f t="shared" si="4"/>
        <v>0</v>
      </c>
      <c r="Z49" s="39">
        <f t="shared" si="5"/>
        <v>0</v>
      </c>
      <c r="AA49" s="41">
        <f t="shared" si="6"/>
        <v>4.7320000000000002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>
        <v>118</v>
      </c>
      <c r="AJ49" s="14">
        <f t="shared" si="7"/>
        <v>118</v>
      </c>
      <c r="AK49" s="15">
        <f t="shared" si="8"/>
        <v>14.16</v>
      </c>
      <c r="AL49" s="37">
        <f t="shared" si="9"/>
        <v>0.82599999999999996</v>
      </c>
      <c r="AM49" s="13"/>
      <c r="AN49" s="14"/>
      <c r="AO49" s="14"/>
      <c r="AP49" s="14"/>
      <c r="AQ49" s="14"/>
      <c r="AR49" s="14"/>
      <c r="AS49" s="14"/>
      <c r="AT49" s="14"/>
      <c r="AU49" s="14"/>
      <c r="AV49" s="14">
        <f t="shared" si="10"/>
        <v>0</v>
      </c>
      <c r="AW49" s="15">
        <f t="shared" si="11"/>
        <v>0</v>
      </c>
      <c r="AX49" s="39">
        <f t="shared" si="12"/>
        <v>0</v>
      </c>
      <c r="AY49" s="50">
        <f t="shared" si="13"/>
        <v>0.82599999999999996</v>
      </c>
      <c r="AZ49" s="49">
        <f t="shared" si="14"/>
        <v>5.5579999999999998</v>
      </c>
    </row>
    <row r="50" spans="2:52" ht="16.5" thickBot="1" x14ac:dyDescent="0.3">
      <c r="B50" s="14"/>
      <c r="C50" s="15"/>
      <c r="D50" s="14">
        <v>140</v>
      </c>
      <c r="E50" s="11">
        <v>140</v>
      </c>
      <c r="F50" s="16"/>
      <c r="G50" s="17"/>
      <c r="H50" s="17"/>
      <c r="I50" s="17"/>
      <c r="J50" s="17"/>
      <c r="K50" s="17"/>
      <c r="L50" s="17">
        <f t="shared" si="0"/>
        <v>0</v>
      </c>
      <c r="M50" s="18">
        <f t="shared" si="1"/>
        <v>0</v>
      </c>
      <c r="N50" s="48">
        <f t="shared" si="2"/>
        <v>0</v>
      </c>
      <c r="O50" s="16"/>
      <c r="P50" s="17"/>
      <c r="Q50" s="17"/>
      <c r="R50" s="17"/>
      <c r="S50" s="17"/>
      <c r="T50" s="17"/>
      <c r="U50" s="17"/>
      <c r="V50" s="17"/>
      <c r="W50" s="17"/>
      <c r="X50" s="17">
        <f t="shared" si="3"/>
        <v>0</v>
      </c>
      <c r="Y50" s="18">
        <f t="shared" si="4"/>
        <v>0</v>
      </c>
      <c r="Z50" s="40">
        <f t="shared" si="5"/>
        <v>0</v>
      </c>
      <c r="AA50" s="42">
        <f t="shared" si="6"/>
        <v>0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/>
      <c r="AJ50" s="14">
        <f t="shared" si="7"/>
        <v>0</v>
      </c>
      <c r="AK50" s="15">
        <f t="shared" si="8"/>
        <v>0</v>
      </c>
      <c r="AL50" s="37">
        <f t="shared" si="9"/>
        <v>0</v>
      </c>
      <c r="AM50" s="16"/>
      <c r="AN50" s="17"/>
      <c r="AO50" s="17"/>
      <c r="AP50" s="17"/>
      <c r="AQ50" s="17"/>
      <c r="AR50" s="17"/>
      <c r="AS50" s="17"/>
      <c r="AT50" s="17"/>
      <c r="AU50" s="17"/>
      <c r="AV50" s="17">
        <f t="shared" si="10"/>
        <v>0</v>
      </c>
      <c r="AW50" s="15">
        <f t="shared" si="11"/>
        <v>0</v>
      </c>
      <c r="AX50" s="39">
        <f t="shared" si="12"/>
        <v>0</v>
      </c>
      <c r="AY50" s="51">
        <f t="shared" si="13"/>
        <v>0</v>
      </c>
      <c r="AZ50" s="49">
        <f t="shared" si="14"/>
        <v>0</v>
      </c>
    </row>
    <row r="51" spans="2:52" s="9" customFormat="1" ht="16.5" thickBot="1" x14ac:dyDescent="0.3">
      <c r="B51" s="183" t="s">
        <v>20</v>
      </c>
      <c r="C51" s="184"/>
      <c r="D51" s="35"/>
      <c r="E51" s="36"/>
      <c r="F51" s="43"/>
      <c r="G51" s="44"/>
      <c r="H51" s="44"/>
      <c r="I51" s="44"/>
      <c r="J51" s="44"/>
      <c r="K51" s="44"/>
      <c r="L51" s="45" t="s">
        <v>55</v>
      </c>
      <c r="M51" s="46">
        <f>SUM(M26:M50)</f>
        <v>83.092000000000013</v>
      </c>
      <c r="N51" s="47"/>
      <c r="O51" s="31"/>
      <c r="P51" s="38"/>
      <c r="Q51" s="38"/>
      <c r="R51" s="38"/>
      <c r="S51" s="38"/>
      <c r="T51" s="38"/>
      <c r="U51" s="38"/>
      <c r="V51" s="38"/>
      <c r="W51" s="38"/>
      <c r="X51" s="38"/>
      <c r="Y51" s="19">
        <f>SUM(Y26:Y50)</f>
        <v>140.23050000000001</v>
      </c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2">
        <f>SUM(AK26:AK50)</f>
        <v>82.474999999999994</v>
      </c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2">
        <f>SUM(AW26:AW50)</f>
        <v>175.797</v>
      </c>
      <c r="AX51" s="30"/>
      <c r="AY51" s="53"/>
      <c r="AZ51" s="52"/>
    </row>
    <row r="53" spans="2:52" x14ac:dyDescent="0.25">
      <c r="B53" s="147">
        <f>M51+Y51</f>
        <v>223.32250000000002</v>
      </c>
    </row>
    <row r="54" spans="2:52" x14ac:dyDescent="0.25">
      <c r="B54" s="147">
        <f>AK51+AW51</f>
        <v>258.27199999999999</v>
      </c>
      <c r="O54" s="146"/>
    </row>
    <row r="55" spans="2:52" x14ac:dyDescent="0.25">
      <c r="B55" s="9"/>
    </row>
    <row r="57" spans="2:52" s="1" customFormat="1" x14ac:dyDescent="0.25">
      <c r="AZ57" s="4"/>
    </row>
  </sheetData>
  <mergeCells count="77">
    <mergeCell ref="AY17:AY25"/>
    <mergeCell ref="J18:J23"/>
    <mergeCell ref="B8:AZ8"/>
    <mergeCell ref="B2:F2"/>
    <mergeCell ref="C4:F4"/>
    <mergeCell ref="G4:K4"/>
    <mergeCell ref="AE4:AI4"/>
    <mergeCell ref="B6:K6"/>
    <mergeCell ref="Y18:Y23"/>
    <mergeCell ref="Z18:Z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N17"/>
    <mergeCell ref="O17:Z17"/>
    <mergeCell ref="O18:O23"/>
    <mergeCell ref="AA17:AA25"/>
    <mergeCell ref="AD17:AL17"/>
    <mergeCell ref="AM17:AX17"/>
    <mergeCell ref="AR18:AR23"/>
    <mergeCell ref="AS18:AS23"/>
    <mergeCell ref="K18:K23"/>
    <mergeCell ref="L18:L23"/>
    <mergeCell ref="M18:M23"/>
    <mergeCell ref="N18:N23"/>
    <mergeCell ref="AD18:AD23"/>
    <mergeCell ref="P18:P23"/>
    <mergeCell ref="V18:V23"/>
    <mergeCell ref="W18:W23"/>
    <mergeCell ref="X18:X23"/>
    <mergeCell ref="L25:N25"/>
    <mergeCell ref="X25:Z25"/>
    <mergeCell ref="Q18:Q23"/>
    <mergeCell ref="R18:R23"/>
    <mergeCell ref="S18:S23"/>
    <mergeCell ref="T18:T23"/>
    <mergeCell ref="U18:U23"/>
    <mergeCell ref="AJ25:AL25"/>
    <mergeCell ref="AV25:AX25"/>
    <mergeCell ref="AT18:AT23"/>
    <mergeCell ref="AU18:AU23"/>
    <mergeCell ref="X24:Z24"/>
    <mergeCell ref="AD24:AI24"/>
    <mergeCell ref="AJ24:AL24"/>
    <mergeCell ref="AM24:AU24"/>
    <mergeCell ref="AV18:AV23"/>
    <mergeCell ref="AP18:AP23"/>
    <mergeCell ref="AE18:AE23"/>
    <mergeCell ref="AF18:AF23"/>
    <mergeCell ref="AG18:AG23"/>
    <mergeCell ref="AH18:AH23"/>
    <mergeCell ref="B51:C51"/>
    <mergeCell ref="B18:B25"/>
    <mergeCell ref="C18:C25"/>
    <mergeCell ref="F18:F23"/>
    <mergeCell ref="G18:G23"/>
    <mergeCell ref="H18:H23"/>
    <mergeCell ref="I18:I23"/>
    <mergeCell ref="AW18:AW23"/>
    <mergeCell ref="AX18:AX23"/>
    <mergeCell ref="F24:K24"/>
    <mergeCell ref="L24:N24"/>
    <mergeCell ref="O24:W24"/>
    <mergeCell ref="AV24:AX24"/>
    <mergeCell ref="AI18:AI23"/>
    <mergeCell ref="AJ18:AJ23"/>
    <mergeCell ref="AK18:AK23"/>
    <mergeCell ref="AL18:AL23"/>
    <mergeCell ref="AM18:AM23"/>
    <mergeCell ref="AN18:AN23"/>
    <mergeCell ref="AO18:AO23"/>
    <mergeCell ref="AQ18:AQ23"/>
  </mergeCells>
  <pageMargins left="0.11811023622047245" right="0.11811023622047245" top="0.74803149606299213" bottom="0.74803149606299213" header="0.31496062992125984" footer="0.31496062992125984"/>
  <pageSetup paperSize="9" scale="56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61"/>
  <sheetViews>
    <sheetView topLeftCell="P16" zoomScale="90" zoomScaleNormal="90" workbookViewId="0">
      <selection activeCell="AS32" sqref="AS32"/>
    </sheetView>
  </sheetViews>
  <sheetFormatPr defaultColWidth="8.7109375" defaultRowHeight="15.75" x14ac:dyDescent="0.25"/>
  <cols>
    <col min="1" max="1" width="3.5703125" style="5" customWidth="1"/>
    <col min="2" max="2" width="15.85546875" style="5" customWidth="1"/>
    <col min="3" max="3" width="6.5703125" style="5" customWidth="1"/>
    <col min="4" max="5" width="6.5703125" style="5" hidden="1" customWidth="1"/>
    <col min="6" max="13" width="5.5703125" style="5" customWidth="1"/>
    <col min="14" max="14" width="6.5703125" style="5" customWidth="1"/>
    <col min="15" max="15" width="6.85546875" style="5" customWidth="1"/>
    <col min="16" max="24" width="5.5703125" style="5" customWidth="1"/>
    <col min="25" max="25" width="6.42578125" style="5" customWidth="1"/>
    <col min="26" max="26" width="5.5703125" style="5" customWidth="1"/>
    <col min="27" max="27" width="8.140625" style="5" customWidth="1"/>
    <col min="28" max="29" width="5.5703125" style="5" hidden="1" customWidth="1"/>
    <col min="30" max="37" width="5.5703125" style="5" customWidth="1"/>
    <col min="38" max="38" width="6.28515625" style="5" customWidth="1"/>
    <col min="39" max="39" width="6.5703125" style="5" customWidth="1"/>
    <col min="40" max="48" width="5.5703125" style="5" customWidth="1"/>
    <col min="49" max="49" width="6.42578125" style="5" customWidth="1"/>
    <col min="50" max="50" width="5.5703125" style="5" customWidth="1"/>
    <col min="51" max="51" width="6.5703125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L4" s="182"/>
      <c r="AE4" s="182" t="s">
        <v>3</v>
      </c>
      <c r="AF4" s="182"/>
      <c r="AG4" s="182"/>
      <c r="AH4" s="182"/>
      <c r="AI4" s="182"/>
      <c r="AJ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AD5" s="2"/>
      <c r="AE5" s="2"/>
      <c r="AF5" s="2"/>
      <c r="AG5" s="2"/>
      <c r="AH5" s="2"/>
      <c r="AI5" s="2"/>
      <c r="AJ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64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140"/>
      <c r="C14" s="140"/>
    </row>
    <row r="15" spans="2:52" ht="16.5" thickBot="1" x14ac:dyDescent="0.3">
      <c r="B15" s="140"/>
      <c r="C15" s="140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141"/>
      <c r="C17" s="141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7" t="s">
        <v>21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5"/>
      <c r="AM17" s="166"/>
      <c r="AN17" s="167" t="s">
        <v>21</v>
      </c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65</v>
      </c>
      <c r="G18" s="161" t="s">
        <v>66</v>
      </c>
      <c r="H18" s="161" t="s">
        <v>67</v>
      </c>
      <c r="I18" s="161" t="s">
        <v>74</v>
      </c>
      <c r="J18" s="161" t="s">
        <v>32</v>
      </c>
      <c r="K18" s="161" t="s">
        <v>102</v>
      </c>
      <c r="L18" s="161" t="s">
        <v>177</v>
      </c>
      <c r="M18" s="161" t="s">
        <v>53</v>
      </c>
      <c r="N18" s="161" t="s">
        <v>54</v>
      </c>
      <c r="O18" s="174" t="s">
        <v>57</v>
      </c>
      <c r="P18" s="173" t="s">
        <v>76</v>
      </c>
      <c r="Q18" s="161" t="s">
        <v>77</v>
      </c>
      <c r="R18" s="161" t="s">
        <v>78</v>
      </c>
      <c r="S18" s="161" t="s">
        <v>37</v>
      </c>
      <c r="T18" s="161" t="s">
        <v>79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65</v>
      </c>
      <c r="AE18" s="161" t="s">
        <v>66</v>
      </c>
      <c r="AF18" s="161" t="s">
        <v>67</v>
      </c>
      <c r="AG18" s="161" t="s">
        <v>74</v>
      </c>
      <c r="AH18" s="161" t="s">
        <v>32</v>
      </c>
      <c r="AI18" s="161" t="s">
        <v>102</v>
      </c>
      <c r="AJ18" s="161" t="s">
        <v>177</v>
      </c>
      <c r="AK18" s="161" t="s">
        <v>53</v>
      </c>
      <c r="AL18" s="161" t="s">
        <v>54</v>
      </c>
      <c r="AM18" s="174" t="s">
        <v>57</v>
      </c>
      <c r="AN18" s="173" t="s">
        <v>76</v>
      </c>
      <c r="AO18" s="161" t="s">
        <v>77</v>
      </c>
      <c r="AP18" s="161" t="s">
        <v>78</v>
      </c>
      <c r="AQ18" s="161" t="s">
        <v>37</v>
      </c>
      <c r="AR18" s="161" t="s">
        <v>79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61"/>
      <c r="O19" s="175"/>
      <c r="P19" s="173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61"/>
      <c r="AM19" s="175"/>
      <c r="AN19" s="173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61"/>
      <c r="O20" s="175"/>
      <c r="P20" s="173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61"/>
      <c r="AM20" s="175"/>
      <c r="AN20" s="173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61"/>
      <c r="O21" s="175"/>
      <c r="P21" s="173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61"/>
      <c r="AM21" s="175"/>
      <c r="AN21" s="173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61"/>
      <c r="O22" s="175"/>
      <c r="P22" s="173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61"/>
      <c r="AM22" s="175"/>
      <c r="AN22" s="173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21.6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61"/>
      <c r="O23" s="176"/>
      <c r="P23" s="173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61"/>
      <c r="AM23" s="176"/>
      <c r="AN23" s="173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/>
      <c r="M24" s="157" t="s">
        <v>56</v>
      </c>
      <c r="N24" s="157"/>
      <c r="O24" s="158"/>
      <c r="P24" s="159" t="s">
        <v>13</v>
      </c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/>
      <c r="AK24" s="157" t="s">
        <v>56</v>
      </c>
      <c r="AL24" s="157"/>
      <c r="AM24" s="158"/>
      <c r="AN24" s="159" t="s">
        <v>13</v>
      </c>
      <c r="AO24" s="153"/>
      <c r="AP24" s="153"/>
      <c r="AQ24" s="153"/>
      <c r="AR24" s="153"/>
      <c r="AS24" s="153"/>
      <c r="AT24" s="153"/>
      <c r="AU24" s="153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142">
        <v>200</v>
      </c>
      <c r="H25" s="142" t="s">
        <v>68</v>
      </c>
      <c r="I25" s="142">
        <v>100</v>
      </c>
      <c r="J25" s="142">
        <v>100</v>
      </c>
      <c r="K25" s="142">
        <v>250</v>
      </c>
      <c r="L25" s="142">
        <v>2</v>
      </c>
      <c r="M25" s="150">
        <v>28</v>
      </c>
      <c r="N25" s="150"/>
      <c r="O25" s="151"/>
      <c r="P25" s="20">
        <v>80</v>
      </c>
      <c r="Q25" s="142">
        <v>250</v>
      </c>
      <c r="R25" s="142">
        <v>300</v>
      </c>
      <c r="S25" s="142">
        <v>120</v>
      </c>
      <c r="T25" s="142">
        <v>200</v>
      </c>
      <c r="U25" s="142">
        <v>50</v>
      </c>
      <c r="V25" s="142">
        <v>50</v>
      </c>
      <c r="W25" s="142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250</v>
      </c>
      <c r="AE25" s="142">
        <v>200</v>
      </c>
      <c r="AF25" s="142" t="s">
        <v>61</v>
      </c>
      <c r="AG25" s="142">
        <v>200</v>
      </c>
      <c r="AH25" s="142">
        <v>150</v>
      </c>
      <c r="AI25" s="142">
        <v>250</v>
      </c>
      <c r="AJ25" s="142">
        <v>3</v>
      </c>
      <c r="AK25" s="150">
        <v>7</v>
      </c>
      <c r="AL25" s="150"/>
      <c r="AM25" s="151"/>
      <c r="AN25" s="20">
        <v>120</v>
      </c>
      <c r="AO25" s="142">
        <v>300</v>
      </c>
      <c r="AP25" s="142">
        <v>100</v>
      </c>
      <c r="AQ25" s="142">
        <v>200</v>
      </c>
      <c r="AR25" s="142">
        <v>120</v>
      </c>
      <c r="AS25" s="142">
        <v>200</v>
      </c>
      <c r="AT25" s="142">
        <v>70</v>
      </c>
      <c r="AU25" s="142">
        <v>250</v>
      </c>
      <c r="AV25" s="152">
        <v>7</v>
      </c>
      <c r="AW25" s="153"/>
      <c r="AX25" s="154"/>
      <c r="AY25" s="172"/>
      <c r="AZ25" s="192"/>
    </row>
    <row r="26" spans="2:52" x14ac:dyDescent="0.25">
      <c r="B26" s="14" t="s">
        <v>39</v>
      </c>
      <c r="C26" s="15">
        <v>38</v>
      </c>
      <c r="D26" s="14">
        <v>53.5</v>
      </c>
      <c r="E26" s="11">
        <v>50</v>
      </c>
      <c r="F26" s="57">
        <v>14.7</v>
      </c>
      <c r="G26" s="58"/>
      <c r="H26" s="58"/>
      <c r="I26" s="58"/>
      <c r="J26" s="58"/>
      <c r="K26" s="58"/>
      <c r="L26" s="58"/>
      <c r="M26" s="14">
        <f>SUM(F26:L26)</f>
        <v>14.7</v>
      </c>
      <c r="N26" s="15">
        <f>C26*M26/1000</f>
        <v>0.55859999999999999</v>
      </c>
      <c r="O26" s="37">
        <f>M26*$M$25/1000</f>
        <v>0.41159999999999997</v>
      </c>
      <c r="P26" s="13"/>
      <c r="Q26" s="14"/>
      <c r="R26" s="14"/>
      <c r="S26" s="14"/>
      <c r="T26" s="14"/>
      <c r="U26" s="14"/>
      <c r="V26" s="14"/>
      <c r="W26" s="14"/>
      <c r="X26" s="14">
        <f t="shared" ref="X26:X54" si="0">SUM(P26:W26)</f>
        <v>0</v>
      </c>
      <c r="Y26" s="15">
        <f t="shared" ref="Y26:Y54" si="1">C26*X26/1000</f>
        <v>0</v>
      </c>
      <c r="Z26" s="39">
        <f>X26*$X$25/1000</f>
        <v>0</v>
      </c>
      <c r="AA26" s="41">
        <f t="shared" ref="AA26:AA54" si="2">O26+Z26</f>
        <v>0.41159999999999997</v>
      </c>
      <c r="AB26" s="10">
        <v>53.5</v>
      </c>
      <c r="AC26" s="14">
        <v>50</v>
      </c>
      <c r="AD26" s="13">
        <v>18.3</v>
      </c>
      <c r="AE26" s="14"/>
      <c r="AF26" s="14"/>
      <c r="AG26" s="14"/>
      <c r="AH26" s="14"/>
      <c r="AI26" s="14"/>
      <c r="AJ26" s="14"/>
      <c r="AK26" s="14">
        <f t="shared" ref="AK26:AK54" si="3">SUM(AD26:AJ26)</f>
        <v>18.3</v>
      </c>
      <c r="AL26" s="15">
        <f>C26*AK26/1000</f>
        <v>0.69540000000000002</v>
      </c>
      <c r="AM26" s="37">
        <f>AK26*$AK$25/1000</f>
        <v>0.12809999999999999</v>
      </c>
      <c r="AN26" s="13"/>
      <c r="AO26" s="14"/>
      <c r="AP26" s="14"/>
      <c r="AQ26" s="14"/>
      <c r="AR26" s="14"/>
      <c r="AS26" s="14"/>
      <c r="AT26" s="14"/>
      <c r="AU26" s="14"/>
      <c r="AV26" s="14">
        <f t="shared" ref="AV26:AV54" si="4">SUM(AN26:AU26)</f>
        <v>0</v>
      </c>
      <c r="AW26" s="15">
        <f t="shared" ref="AW26:AW54" si="5">C26*AV26/1000</f>
        <v>0</v>
      </c>
      <c r="AX26" s="39">
        <f>AV26*$AV$25/1000</f>
        <v>0</v>
      </c>
      <c r="AY26" s="50">
        <f t="shared" ref="AY26:AY54" si="6">AM26+AX26</f>
        <v>0.12809999999999999</v>
      </c>
      <c r="AZ26" s="49">
        <f t="shared" ref="AZ26:AZ54" si="7">AA26+AY26</f>
        <v>0.53969999999999996</v>
      </c>
    </row>
    <row r="27" spans="2:52" s="69" customFormat="1" x14ac:dyDescent="0.25">
      <c r="B27" s="59" t="s">
        <v>69</v>
      </c>
      <c r="C27" s="60">
        <v>8.5</v>
      </c>
      <c r="D27" s="59">
        <v>66</v>
      </c>
      <c r="E27" s="61">
        <v>48.5</v>
      </c>
      <c r="F27" s="62">
        <v>1</v>
      </c>
      <c r="G27" s="59"/>
      <c r="H27" s="59"/>
      <c r="I27" s="59"/>
      <c r="J27" s="59"/>
      <c r="K27" s="59"/>
      <c r="L27" s="59"/>
      <c r="M27" s="59">
        <f t="shared" ref="M27:M54" si="8">SUM(F27:L27)</f>
        <v>1</v>
      </c>
      <c r="N27" s="60">
        <f>C27*M27</f>
        <v>8.5</v>
      </c>
      <c r="O27" s="63">
        <f>M27*$M$25</f>
        <v>28</v>
      </c>
      <c r="P27" s="62"/>
      <c r="Q27" s="59"/>
      <c r="R27" s="59"/>
      <c r="S27" s="59"/>
      <c r="T27" s="59"/>
      <c r="U27" s="59"/>
      <c r="V27" s="59"/>
      <c r="W27" s="59"/>
      <c r="X27" s="59">
        <f t="shared" si="0"/>
        <v>0</v>
      </c>
      <c r="Y27" s="60">
        <f>C27*X27/48</f>
        <v>0</v>
      </c>
      <c r="Z27" s="64">
        <f>X27*$X$25/48</f>
        <v>0</v>
      </c>
      <c r="AA27" s="65">
        <f t="shared" si="2"/>
        <v>28</v>
      </c>
      <c r="AB27" s="66">
        <v>88</v>
      </c>
      <c r="AC27" s="59">
        <v>64.8</v>
      </c>
      <c r="AD27" s="62">
        <v>2</v>
      </c>
      <c r="AE27" s="59"/>
      <c r="AF27" s="59"/>
      <c r="AG27" s="59"/>
      <c r="AH27" s="59"/>
      <c r="AI27" s="59"/>
      <c r="AJ27" s="59"/>
      <c r="AK27" s="59">
        <f t="shared" si="3"/>
        <v>2</v>
      </c>
      <c r="AL27" s="60">
        <f>C27*AK27</f>
        <v>17</v>
      </c>
      <c r="AM27" s="37">
        <f>AK27*$AK$25</f>
        <v>14</v>
      </c>
      <c r="AN27" s="62"/>
      <c r="AO27" s="59"/>
      <c r="AP27" s="59"/>
      <c r="AQ27" s="59"/>
      <c r="AR27" s="59"/>
      <c r="AS27" s="59"/>
      <c r="AT27" s="59"/>
      <c r="AU27" s="59"/>
      <c r="AV27" s="59">
        <f t="shared" si="4"/>
        <v>0</v>
      </c>
      <c r="AW27" s="60">
        <f t="shared" si="5"/>
        <v>0</v>
      </c>
      <c r="AX27" s="39">
        <f t="shared" ref="AX27:AX54" si="9">AV27*$AV$25/1000</f>
        <v>0</v>
      </c>
      <c r="AY27" s="67">
        <f t="shared" si="6"/>
        <v>14</v>
      </c>
      <c r="AZ27" s="68">
        <f t="shared" si="7"/>
        <v>42</v>
      </c>
    </row>
    <row r="28" spans="2:52" x14ac:dyDescent="0.25">
      <c r="B28" s="14" t="s">
        <v>18</v>
      </c>
      <c r="C28" s="15">
        <v>68</v>
      </c>
      <c r="D28" s="14">
        <v>6</v>
      </c>
      <c r="E28" s="11">
        <v>6</v>
      </c>
      <c r="F28" s="57">
        <v>14.7</v>
      </c>
      <c r="G28" s="58">
        <v>10</v>
      </c>
      <c r="H28" s="58"/>
      <c r="I28" s="58"/>
      <c r="J28" s="58"/>
      <c r="K28" s="58"/>
      <c r="L28" s="58"/>
      <c r="M28" s="14">
        <f t="shared" si="8"/>
        <v>24.7</v>
      </c>
      <c r="N28" s="15">
        <f t="shared" ref="N28:N53" si="10">C28*M28/1000</f>
        <v>1.6796</v>
      </c>
      <c r="O28" s="37">
        <f t="shared" ref="O28:O53" si="11">M28*$M$25/1000</f>
        <v>0.69159999999999999</v>
      </c>
      <c r="P28" s="13"/>
      <c r="Q28" s="14"/>
      <c r="R28" s="14"/>
      <c r="S28" s="14"/>
      <c r="T28" s="14">
        <v>15</v>
      </c>
      <c r="U28" s="14"/>
      <c r="V28" s="14"/>
      <c r="W28" s="14"/>
      <c r="X28" s="14">
        <f t="shared" si="0"/>
        <v>15</v>
      </c>
      <c r="Y28" s="15">
        <f t="shared" si="1"/>
        <v>1.02</v>
      </c>
      <c r="Z28" s="39">
        <f t="shared" ref="Z28:Z54" si="12">X28*$X$25/1000</f>
        <v>0.42</v>
      </c>
      <c r="AA28" s="41">
        <f t="shared" si="2"/>
        <v>1.1115999999999999</v>
      </c>
      <c r="AB28" s="10">
        <v>8</v>
      </c>
      <c r="AC28" s="14">
        <v>8</v>
      </c>
      <c r="AD28" s="13">
        <v>18.3</v>
      </c>
      <c r="AE28" s="14">
        <v>10</v>
      </c>
      <c r="AF28" s="14"/>
      <c r="AG28" s="14"/>
      <c r="AH28" s="14"/>
      <c r="AI28" s="14"/>
      <c r="AJ28" s="14"/>
      <c r="AK28" s="14">
        <f t="shared" si="3"/>
        <v>28.3</v>
      </c>
      <c r="AL28" s="15">
        <f t="shared" ref="AL28:AL53" si="13">C28*AK28/1000</f>
        <v>1.9244000000000001</v>
      </c>
      <c r="AM28" s="37">
        <f t="shared" ref="AM28:AM54" si="14">AK28*$AK$25/1000</f>
        <v>0.1981</v>
      </c>
      <c r="AN28" s="13"/>
      <c r="AO28" s="14"/>
      <c r="AP28" s="14"/>
      <c r="AQ28" s="14"/>
      <c r="AR28" s="14">
        <v>18</v>
      </c>
      <c r="AS28" s="14"/>
      <c r="AT28" s="14"/>
      <c r="AU28" s="14"/>
      <c r="AV28" s="14">
        <f t="shared" si="4"/>
        <v>18</v>
      </c>
      <c r="AW28" s="15">
        <f t="shared" si="5"/>
        <v>1.224</v>
      </c>
      <c r="AX28" s="39">
        <f t="shared" si="9"/>
        <v>0.126</v>
      </c>
      <c r="AY28" s="50">
        <f t="shared" si="6"/>
        <v>0.3241</v>
      </c>
      <c r="AZ28" s="49">
        <f t="shared" si="7"/>
        <v>1.4357</v>
      </c>
    </row>
    <row r="29" spans="2:52" x14ac:dyDescent="0.25">
      <c r="B29" s="14" t="s">
        <v>48</v>
      </c>
      <c r="C29" s="15">
        <v>240</v>
      </c>
      <c r="D29" s="14">
        <v>7.2</v>
      </c>
      <c r="E29" s="11">
        <v>6</v>
      </c>
      <c r="F29" s="57">
        <v>4.9000000000000004</v>
      </c>
      <c r="G29" s="58"/>
      <c r="H29" s="58"/>
      <c r="I29" s="58"/>
      <c r="J29" s="58"/>
      <c r="K29" s="58"/>
      <c r="L29" s="58"/>
      <c r="M29" s="14">
        <f t="shared" si="8"/>
        <v>4.9000000000000004</v>
      </c>
      <c r="N29" s="15">
        <f t="shared" si="10"/>
        <v>1.1759999999999999</v>
      </c>
      <c r="O29" s="37">
        <f t="shared" si="11"/>
        <v>0.13720000000000002</v>
      </c>
      <c r="P29" s="13"/>
      <c r="Q29" s="14"/>
      <c r="R29" s="14"/>
      <c r="S29" s="14"/>
      <c r="T29" s="14"/>
      <c r="U29" s="14"/>
      <c r="V29" s="14"/>
      <c r="W29" s="14"/>
      <c r="X29" s="14">
        <f t="shared" si="0"/>
        <v>0</v>
      </c>
      <c r="Y29" s="15">
        <f t="shared" si="1"/>
        <v>0</v>
      </c>
      <c r="Z29" s="39">
        <f t="shared" si="12"/>
        <v>0</v>
      </c>
      <c r="AA29" s="41">
        <f t="shared" si="2"/>
        <v>0.13720000000000002</v>
      </c>
      <c r="AB29" s="10">
        <v>9.6</v>
      </c>
      <c r="AC29" s="14">
        <v>8</v>
      </c>
      <c r="AD29" s="13">
        <v>6.2</v>
      </c>
      <c r="AE29" s="14"/>
      <c r="AF29" s="14"/>
      <c r="AG29" s="14"/>
      <c r="AH29" s="14"/>
      <c r="AI29" s="14"/>
      <c r="AJ29" s="14"/>
      <c r="AK29" s="14">
        <f t="shared" si="3"/>
        <v>6.2</v>
      </c>
      <c r="AL29" s="15">
        <f t="shared" si="13"/>
        <v>1.488</v>
      </c>
      <c r="AM29" s="37">
        <f t="shared" si="14"/>
        <v>4.3400000000000001E-2</v>
      </c>
      <c r="AN29" s="13"/>
      <c r="AO29" s="14"/>
      <c r="AP29" s="14"/>
      <c r="AQ29" s="14"/>
      <c r="AR29" s="14"/>
      <c r="AS29" s="14"/>
      <c r="AT29" s="14"/>
      <c r="AU29" s="14"/>
      <c r="AV29" s="14">
        <f t="shared" si="4"/>
        <v>0</v>
      </c>
      <c r="AW29" s="15">
        <f t="shared" si="5"/>
        <v>0</v>
      </c>
      <c r="AX29" s="39">
        <f t="shared" si="9"/>
        <v>0</v>
      </c>
      <c r="AY29" s="50">
        <f t="shared" si="6"/>
        <v>4.3400000000000001E-2</v>
      </c>
      <c r="AZ29" s="49">
        <f t="shared" si="7"/>
        <v>0.18060000000000001</v>
      </c>
    </row>
    <row r="30" spans="2:52" x14ac:dyDescent="0.25">
      <c r="B30" s="14" t="s">
        <v>70</v>
      </c>
      <c r="C30" s="15">
        <v>390</v>
      </c>
      <c r="D30" s="14">
        <v>18.600000000000001</v>
      </c>
      <c r="E30" s="11">
        <v>15</v>
      </c>
      <c r="F30" s="57">
        <v>152</v>
      </c>
      <c r="G30" s="58"/>
      <c r="H30" s="58"/>
      <c r="I30" s="58"/>
      <c r="J30" s="58"/>
      <c r="K30" s="58"/>
      <c r="L30" s="58"/>
      <c r="M30" s="14">
        <f t="shared" si="8"/>
        <v>152</v>
      </c>
      <c r="N30" s="15">
        <f t="shared" si="10"/>
        <v>59.28</v>
      </c>
      <c r="O30" s="37">
        <f t="shared" si="11"/>
        <v>4.2560000000000002</v>
      </c>
      <c r="P30" s="13"/>
      <c r="Q30" s="14"/>
      <c r="R30" s="14"/>
      <c r="S30" s="14"/>
      <c r="T30" s="14"/>
      <c r="U30" s="14"/>
      <c r="V30" s="14"/>
      <c r="W30" s="14"/>
      <c r="X30" s="14">
        <f t="shared" si="0"/>
        <v>0</v>
      </c>
      <c r="Y30" s="15">
        <f t="shared" si="1"/>
        <v>0</v>
      </c>
      <c r="Z30" s="39">
        <f t="shared" si="12"/>
        <v>0</v>
      </c>
      <c r="AA30" s="41">
        <f t="shared" si="2"/>
        <v>4.2560000000000002</v>
      </c>
      <c r="AB30" s="10">
        <v>24.8</v>
      </c>
      <c r="AC30" s="14">
        <v>20</v>
      </c>
      <c r="AD30" s="13">
        <v>190</v>
      </c>
      <c r="AE30" s="14"/>
      <c r="AF30" s="14"/>
      <c r="AG30" s="14"/>
      <c r="AH30" s="14"/>
      <c r="AI30" s="14"/>
      <c r="AJ30" s="14"/>
      <c r="AK30" s="14">
        <f t="shared" si="3"/>
        <v>190</v>
      </c>
      <c r="AL30" s="15">
        <f t="shared" si="13"/>
        <v>74.099999999999994</v>
      </c>
      <c r="AM30" s="37">
        <f t="shared" si="14"/>
        <v>1.33</v>
      </c>
      <c r="AN30" s="13"/>
      <c r="AO30" s="14"/>
      <c r="AP30" s="14"/>
      <c r="AQ30" s="14"/>
      <c r="AR30" s="58"/>
      <c r="AS30" s="58"/>
      <c r="AT30" s="58"/>
      <c r="AU30" s="58"/>
      <c r="AV30" s="14">
        <f t="shared" si="4"/>
        <v>0</v>
      </c>
      <c r="AW30" s="15">
        <f t="shared" si="5"/>
        <v>0</v>
      </c>
      <c r="AX30" s="39">
        <f t="shared" si="9"/>
        <v>0</v>
      </c>
      <c r="AY30" s="50">
        <f t="shared" si="6"/>
        <v>1.33</v>
      </c>
      <c r="AZ30" s="49">
        <f t="shared" si="7"/>
        <v>5.5860000000000003</v>
      </c>
    </row>
    <row r="31" spans="2:52" x14ac:dyDescent="0.25">
      <c r="B31" s="14" t="s">
        <v>40</v>
      </c>
      <c r="C31" s="15">
        <v>650</v>
      </c>
      <c r="D31" s="14">
        <v>41</v>
      </c>
      <c r="E31" s="11">
        <v>41</v>
      </c>
      <c r="F31" s="57">
        <v>6</v>
      </c>
      <c r="G31" s="58"/>
      <c r="H31" s="58">
        <v>15</v>
      </c>
      <c r="I31" s="58"/>
      <c r="J31" s="58"/>
      <c r="K31" s="58"/>
      <c r="L31" s="58"/>
      <c r="M31" s="14">
        <f t="shared" si="8"/>
        <v>21</v>
      </c>
      <c r="N31" s="15">
        <f t="shared" si="10"/>
        <v>13.65</v>
      </c>
      <c r="O31" s="37">
        <f t="shared" si="11"/>
        <v>0.58799999999999997</v>
      </c>
      <c r="P31" s="13"/>
      <c r="Q31" s="14"/>
      <c r="R31" s="14">
        <v>11</v>
      </c>
      <c r="S31" s="14"/>
      <c r="T31" s="14"/>
      <c r="U31" s="14"/>
      <c r="V31" s="14"/>
      <c r="W31" s="14"/>
      <c r="X31" s="14">
        <f t="shared" si="0"/>
        <v>11</v>
      </c>
      <c r="Y31" s="15">
        <f t="shared" si="1"/>
        <v>7.15</v>
      </c>
      <c r="Z31" s="39">
        <f t="shared" si="12"/>
        <v>0.308</v>
      </c>
      <c r="AA31" s="41">
        <f t="shared" si="2"/>
        <v>0.89599999999999991</v>
      </c>
      <c r="AB31" s="10">
        <v>54</v>
      </c>
      <c r="AC31" s="14">
        <v>54</v>
      </c>
      <c r="AD31" s="13">
        <v>7.5</v>
      </c>
      <c r="AE31" s="14"/>
      <c r="AF31" s="58">
        <v>15</v>
      </c>
      <c r="AG31" s="58"/>
      <c r="AH31" s="58"/>
      <c r="AI31" s="58"/>
      <c r="AJ31" s="58"/>
      <c r="AK31" s="14">
        <f t="shared" si="3"/>
        <v>22.5</v>
      </c>
      <c r="AL31" s="15">
        <f t="shared" si="13"/>
        <v>14.625</v>
      </c>
      <c r="AM31" s="37">
        <f t="shared" si="14"/>
        <v>0.1575</v>
      </c>
      <c r="AN31" s="13"/>
      <c r="AO31" s="14"/>
      <c r="AP31" s="14">
        <v>11.8</v>
      </c>
      <c r="AQ31" s="14"/>
      <c r="AR31" s="58"/>
      <c r="AS31" s="58"/>
      <c r="AT31" s="58"/>
      <c r="AU31" s="58"/>
      <c r="AV31" s="14">
        <f t="shared" si="4"/>
        <v>11.8</v>
      </c>
      <c r="AW31" s="15">
        <f t="shared" si="5"/>
        <v>7.6700000000000008</v>
      </c>
      <c r="AX31" s="39">
        <f t="shared" si="9"/>
        <v>8.2600000000000007E-2</v>
      </c>
      <c r="AY31" s="50">
        <f t="shared" si="6"/>
        <v>0.24010000000000001</v>
      </c>
      <c r="AZ31" s="49">
        <f t="shared" si="7"/>
        <v>1.1360999999999999</v>
      </c>
    </row>
    <row r="32" spans="2:52" x14ac:dyDescent="0.25">
      <c r="B32" s="14" t="s">
        <v>71</v>
      </c>
      <c r="C32" s="15">
        <v>180</v>
      </c>
      <c r="D32" s="14">
        <v>5</v>
      </c>
      <c r="E32" s="11">
        <v>5</v>
      </c>
      <c r="F32" s="57">
        <v>20.5</v>
      </c>
      <c r="G32" s="58"/>
      <c r="H32" s="58"/>
      <c r="I32" s="58"/>
      <c r="J32" s="58"/>
      <c r="K32" s="58"/>
      <c r="L32" s="58"/>
      <c r="M32" s="14">
        <f t="shared" si="8"/>
        <v>20.5</v>
      </c>
      <c r="N32" s="15">
        <f t="shared" si="10"/>
        <v>3.69</v>
      </c>
      <c r="O32" s="37">
        <f t="shared" si="11"/>
        <v>0.57399999999999995</v>
      </c>
      <c r="P32" s="13"/>
      <c r="Q32" s="14"/>
      <c r="R32" s="14"/>
      <c r="S32" s="14"/>
      <c r="T32" s="58"/>
      <c r="U32" s="14"/>
      <c r="V32" s="14"/>
      <c r="W32" s="14"/>
      <c r="X32" s="14">
        <f t="shared" si="0"/>
        <v>0</v>
      </c>
      <c r="Y32" s="15">
        <f t="shared" si="1"/>
        <v>0</v>
      </c>
      <c r="Z32" s="39">
        <f t="shared" si="12"/>
        <v>0</v>
      </c>
      <c r="AA32" s="41">
        <f t="shared" si="2"/>
        <v>0.57399999999999995</v>
      </c>
      <c r="AB32" s="10">
        <v>5</v>
      </c>
      <c r="AC32" s="14">
        <v>5</v>
      </c>
      <c r="AD32" s="13">
        <v>25.7</v>
      </c>
      <c r="AE32" s="14"/>
      <c r="AF32" s="58"/>
      <c r="AG32" s="58"/>
      <c r="AH32" s="58"/>
      <c r="AI32" s="58"/>
      <c r="AJ32" s="58"/>
      <c r="AK32" s="14">
        <f t="shared" si="3"/>
        <v>25.7</v>
      </c>
      <c r="AL32" s="15">
        <f t="shared" si="13"/>
        <v>4.6260000000000003</v>
      </c>
      <c r="AM32" s="37">
        <f t="shared" si="14"/>
        <v>0.1799</v>
      </c>
      <c r="AN32" s="13"/>
      <c r="AO32" s="14"/>
      <c r="AP32" s="14"/>
      <c r="AQ32" s="14"/>
      <c r="AR32" s="58"/>
      <c r="AS32" s="58"/>
      <c r="AT32" s="58"/>
      <c r="AU32" s="58"/>
      <c r="AV32" s="14">
        <f t="shared" si="4"/>
        <v>0</v>
      </c>
      <c r="AW32" s="15">
        <f t="shared" si="5"/>
        <v>0</v>
      </c>
      <c r="AX32" s="39">
        <f t="shared" si="9"/>
        <v>0</v>
      </c>
      <c r="AY32" s="50">
        <f t="shared" si="6"/>
        <v>0.1799</v>
      </c>
      <c r="AZ32" s="49">
        <f t="shared" si="7"/>
        <v>0.75390000000000001</v>
      </c>
    </row>
    <row r="33" spans="2:52" x14ac:dyDescent="0.25">
      <c r="B33" s="14" t="s">
        <v>72</v>
      </c>
      <c r="C33" s="15"/>
      <c r="D33" s="14">
        <v>10</v>
      </c>
      <c r="E33" s="11">
        <v>10</v>
      </c>
      <c r="F33" s="57">
        <v>6</v>
      </c>
      <c r="G33" s="58"/>
      <c r="H33" s="58"/>
      <c r="I33" s="58"/>
      <c r="J33" s="58"/>
      <c r="K33" s="58"/>
      <c r="L33" s="58"/>
      <c r="M33" s="14">
        <f t="shared" si="8"/>
        <v>6</v>
      </c>
      <c r="N33" s="15">
        <f t="shared" si="10"/>
        <v>0</v>
      </c>
      <c r="O33" s="37">
        <f t="shared" si="11"/>
        <v>0.16800000000000001</v>
      </c>
      <c r="P33" s="13"/>
      <c r="Q33" s="14"/>
      <c r="R33" s="14"/>
      <c r="S33" s="14"/>
      <c r="T33" s="58"/>
      <c r="U33" s="14"/>
      <c r="V33" s="14"/>
      <c r="W33" s="14"/>
      <c r="X33" s="14">
        <f t="shared" si="0"/>
        <v>0</v>
      </c>
      <c r="Y33" s="15">
        <f t="shared" si="1"/>
        <v>0</v>
      </c>
      <c r="Z33" s="39">
        <f t="shared" si="12"/>
        <v>0</v>
      </c>
      <c r="AA33" s="41">
        <f t="shared" si="2"/>
        <v>0.16800000000000001</v>
      </c>
      <c r="AB33" s="10">
        <v>10</v>
      </c>
      <c r="AC33" s="14">
        <v>10</v>
      </c>
      <c r="AD33" s="13">
        <v>7.5</v>
      </c>
      <c r="AE33" s="14"/>
      <c r="AF33" s="58"/>
      <c r="AG33" s="58"/>
      <c r="AH33" s="58"/>
      <c r="AI33" s="58"/>
      <c r="AJ33" s="58"/>
      <c r="AK33" s="14">
        <f t="shared" si="3"/>
        <v>7.5</v>
      </c>
      <c r="AL33" s="15">
        <f t="shared" si="13"/>
        <v>0</v>
      </c>
      <c r="AM33" s="37">
        <f t="shared" si="14"/>
        <v>5.2499999999999998E-2</v>
      </c>
      <c r="AN33" s="13"/>
      <c r="AO33" s="14"/>
      <c r="AP33" s="14"/>
      <c r="AQ33" s="14"/>
      <c r="AR33" s="58"/>
      <c r="AS33" s="58"/>
      <c r="AT33" s="58"/>
      <c r="AU33" s="58"/>
      <c r="AV33" s="14">
        <f t="shared" si="4"/>
        <v>0</v>
      </c>
      <c r="AW33" s="15">
        <f t="shared" si="5"/>
        <v>0</v>
      </c>
      <c r="AX33" s="39">
        <f t="shared" si="9"/>
        <v>0</v>
      </c>
      <c r="AY33" s="50">
        <f t="shared" si="6"/>
        <v>5.2499999999999998E-2</v>
      </c>
      <c r="AZ33" s="49">
        <f t="shared" si="7"/>
        <v>0.2205</v>
      </c>
    </row>
    <row r="34" spans="2:52" x14ac:dyDescent="0.25">
      <c r="B34" s="14" t="s">
        <v>73</v>
      </c>
      <c r="C34" s="33">
        <v>420</v>
      </c>
      <c r="D34" s="14">
        <v>100</v>
      </c>
      <c r="E34" s="11">
        <v>100</v>
      </c>
      <c r="F34" s="57"/>
      <c r="G34" s="58">
        <v>5</v>
      </c>
      <c r="H34" s="58"/>
      <c r="I34" s="58"/>
      <c r="J34" s="58"/>
      <c r="K34" s="58"/>
      <c r="L34" s="58"/>
      <c r="M34" s="14">
        <f t="shared" si="8"/>
        <v>5</v>
      </c>
      <c r="N34" s="15">
        <f t="shared" si="10"/>
        <v>2.1</v>
      </c>
      <c r="O34" s="37">
        <f t="shared" si="11"/>
        <v>0.14000000000000001</v>
      </c>
      <c r="P34" s="13"/>
      <c r="Q34" s="14"/>
      <c r="R34" s="14"/>
      <c r="S34" s="14"/>
      <c r="T34" s="58"/>
      <c r="U34" s="14"/>
      <c r="V34" s="14"/>
      <c r="W34" s="14"/>
      <c r="X34" s="14">
        <f t="shared" si="0"/>
        <v>0</v>
      </c>
      <c r="Y34" s="15">
        <f t="shared" si="1"/>
        <v>0</v>
      </c>
      <c r="Z34" s="39">
        <f t="shared" si="12"/>
        <v>0</v>
      </c>
      <c r="AA34" s="41">
        <f t="shared" si="2"/>
        <v>0.14000000000000001</v>
      </c>
      <c r="AB34" s="10">
        <v>100</v>
      </c>
      <c r="AC34" s="14">
        <v>100</v>
      </c>
      <c r="AD34" s="13"/>
      <c r="AE34" s="14">
        <v>5</v>
      </c>
      <c r="AF34" s="58"/>
      <c r="AG34" s="58"/>
      <c r="AH34" s="58"/>
      <c r="AI34" s="58"/>
      <c r="AJ34" s="58"/>
      <c r="AK34" s="14">
        <f t="shared" si="3"/>
        <v>5</v>
      </c>
      <c r="AL34" s="15">
        <f t="shared" si="13"/>
        <v>2.1</v>
      </c>
      <c r="AM34" s="37">
        <f t="shared" si="14"/>
        <v>3.5000000000000003E-2</v>
      </c>
      <c r="AN34" s="13"/>
      <c r="AO34" s="14"/>
      <c r="AP34" s="14"/>
      <c r="AQ34" s="14"/>
      <c r="AR34" s="58"/>
      <c r="AS34" s="58"/>
      <c r="AT34" s="58"/>
      <c r="AU34" s="58"/>
      <c r="AV34" s="14">
        <f t="shared" si="4"/>
        <v>0</v>
      </c>
      <c r="AW34" s="15">
        <f t="shared" si="5"/>
        <v>0</v>
      </c>
      <c r="AX34" s="39">
        <f t="shared" si="9"/>
        <v>0</v>
      </c>
      <c r="AY34" s="50">
        <f t="shared" si="6"/>
        <v>3.5000000000000003E-2</v>
      </c>
      <c r="AZ34" s="49">
        <f t="shared" si="7"/>
        <v>0.17500000000000002</v>
      </c>
    </row>
    <row r="35" spans="2:52" x14ac:dyDescent="0.25">
      <c r="B35" s="14" t="s">
        <v>19</v>
      </c>
      <c r="C35" s="33">
        <v>75</v>
      </c>
      <c r="D35" s="14">
        <v>40</v>
      </c>
      <c r="E35" s="11">
        <v>40</v>
      </c>
      <c r="F35" s="57"/>
      <c r="G35" s="58">
        <v>100</v>
      </c>
      <c r="H35" s="58"/>
      <c r="I35" s="58"/>
      <c r="J35" s="58"/>
      <c r="K35" s="58"/>
      <c r="L35" s="58"/>
      <c r="M35" s="14">
        <f t="shared" si="8"/>
        <v>100</v>
      </c>
      <c r="N35" s="15">
        <f t="shared" si="10"/>
        <v>7.5</v>
      </c>
      <c r="O35" s="37">
        <f t="shared" si="11"/>
        <v>2.8</v>
      </c>
      <c r="P35" s="13"/>
      <c r="Q35" s="14"/>
      <c r="R35" s="14"/>
      <c r="S35" s="14"/>
      <c r="T35" s="58"/>
      <c r="U35" s="14"/>
      <c r="V35" s="14"/>
      <c r="W35" s="14"/>
      <c r="X35" s="14">
        <f t="shared" si="0"/>
        <v>0</v>
      </c>
      <c r="Y35" s="15">
        <f t="shared" si="1"/>
        <v>0</v>
      </c>
      <c r="Z35" s="39">
        <f t="shared" si="12"/>
        <v>0</v>
      </c>
      <c r="AA35" s="41">
        <f t="shared" si="2"/>
        <v>2.8</v>
      </c>
      <c r="AB35" s="10">
        <v>60</v>
      </c>
      <c r="AC35" s="14">
        <v>60</v>
      </c>
      <c r="AD35" s="13"/>
      <c r="AE35" s="14">
        <v>100</v>
      </c>
      <c r="AF35" s="58"/>
      <c r="AG35" s="58"/>
      <c r="AH35" s="58"/>
      <c r="AI35" s="58"/>
      <c r="AJ35" s="58"/>
      <c r="AK35" s="14">
        <f t="shared" si="3"/>
        <v>100</v>
      </c>
      <c r="AL35" s="15">
        <f t="shared" si="13"/>
        <v>7.5</v>
      </c>
      <c r="AM35" s="37">
        <f t="shared" si="14"/>
        <v>0.7</v>
      </c>
      <c r="AN35" s="13"/>
      <c r="AO35" s="14"/>
      <c r="AP35" s="14"/>
      <c r="AQ35" s="14"/>
      <c r="AR35" s="58"/>
      <c r="AS35" s="58"/>
      <c r="AT35" s="58"/>
      <c r="AU35" s="58"/>
      <c r="AV35" s="14">
        <f t="shared" si="4"/>
        <v>0</v>
      </c>
      <c r="AW35" s="15">
        <f t="shared" si="5"/>
        <v>0</v>
      </c>
      <c r="AX35" s="39">
        <f t="shared" si="9"/>
        <v>0</v>
      </c>
      <c r="AY35" s="50">
        <f t="shared" si="6"/>
        <v>0.7</v>
      </c>
      <c r="AZ35" s="49">
        <f t="shared" si="7"/>
        <v>3.5</v>
      </c>
    </row>
    <row r="36" spans="2:52" x14ac:dyDescent="0.25">
      <c r="B36" s="14" t="s">
        <v>22</v>
      </c>
      <c r="C36" s="33">
        <v>47</v>
      </c>
      <c r="D36" s="14">
        <v>140</v>
      </c>
      <c r="E36" s="11">
        <v>140</v>
      </c>
      <c r="F36" s="57"/>
      <c r="G36" s="58"/>
      <c r="H36" s="58">
        <v>40</v>
      </c>
      <c r="I36" s="58"/>
      <c r="J36" s="58"/>
      <c r="K36" s="58"/>
      <c r="L36" s="58"/>
      <c r="M36" s="14">
        <f t="shared" si="8"/>
        <v>40</v>
      </c>
      <c r="N36" s="15">
        <f t="shared" si="10"/>
        <v>1.88</v>
      </c>
      <c r="O36" s="37">
        <f t="shared" si="11"/>
        <v>1.1200000000000001</v>
      </c>
      <c r="P36" s="13"/>
      <c r="Q36" s="14">
        <v>37.5</v>
      </c>
      <c r="R36" s="14"/>
      <c r="S36" s="14"/>
      <c r="T36" s="14"/>
      <c r="U36" s="14">
        <v>50</v>
      </c>
      <c r="V36" s="14"/>
      <c r="W36" s="14"/>
      <c r="X36" s="14">
        <f t="shared" si="0"/>
        <v>87.5</v>
      </c>
      <c r="Y36" s="15">
        <f t="shared" si="1"/>
        <v>4.1124999999999998</v>
      </c>
      <c r="Z36" s="39">
        <f t="shared" si="12"/>
        <v>2.4500000000000002</v>
      </c>
      <c r="AA36" s="41">
        <f t="shared" si="2"/>
        <v>3.5700000000000003</v>
      </c>
      <c r="AB36" s="10">
        <v>140</v>
      </c>
      <c r="AC36" s="14">
        <v>140</v>
      </c>
      <c r="AD36" s="13"/>
      <c r="AE36" s="14"/>
      <c r="AF36" s="14">
        <v>50</v>
      </c>
      <c r="AG36" s="14"/>
      <c r="AH36" s="14"/>
      <c r="AI36" s="14"/>
      <c r="AJ36" s="14"/>
      <c r="AK36" s="14">
        <f t="shared" si="3"/>
        <v>50</v>
      </c>
      <c r="AL36" s="15">
        <f t="shared" si="13"/>
        <v>2.35</v>
      </c>
      <c r="AM36" s="37">
        <f t="shared" si="14"/>
        <v>0.35</v>
      </c>
      <c r="AN36" s="13"/>
      <c r="AO36" s="14">
        <v>46.8</v>
      </c>
      <c r="AP36" s="14"/>
      <c r="AQ36" s="14"/>
      <c r="AR36" s="58"/>
      <c r="AS36" s="58">
        <v>70</v>
      </c>
      <c r="AT36" s="58"/>
      <c r="AU36" s="58"/>
      <c r="AV36" s="14">
        <f t="shared" si="4"/>
        <v>116.8</v>
      </c>
      <c r="AW36" s="15">
        <f t="shared" si="5"/>
        <v>5.4895999999999994</v>
      </c>
      <c r="AX36" s="39">
        <f t="shared" si="9"/>
        <v>0.81759999999999999</v>
      </c>
      <c r="AY36" s="50">
        <f t="shared" si="6"/>
        <v>1.1676</v>
      </c>
      <c r="AZ36" s="49">
        <f t="shared" si="7"/>
        <v>4.7376000000000005</v>
      </c>
    </row>
    <row r="37" spans="2:52" x14ac:dyDescent="0.25">
      <c r="B37" s="14" t="s">
        <v>74</v>
      </c>
      <c r="C37" s="33">
        <v>125</v>
      </c>
      <c r="D37" s="14">
        <v>40</v>
      </c>
      <c r="E37" s="11">
        <v>40</v>
      </c>
      <c r="F37" s="57"/>
      <c r="G37" s="58"/>
      <c r="H37" s="58"/>
      <c r="I37" s="58">
        <v>100</v>
      </c>
      <c r="J37" s="58"/>
      <c r="K37" s="58"/>
      <c r="L37" s="58"/>
      <c r="M37" s="14">
        <f t="shared" si="8"/>
        <v>100</v>
      </c>
      <c r="N37" s="15">
        <f t="shared" si="10"/>
        <v>12.5</v>
      </c>
      <c r="O37" s="37">
        <f t="shared" si="11"/>
        <v>2.8</v>
      </c>
      <c r="P37" s="13"/>
      <c r="Q37" s="14"/>
      <c r="R37" s="14"/>
      <c r="S37" s="14"/>
      <c r="T37" s="14"/>
      <c r="U37" s="14"/>
      <c r="V37" s="14"/>
      <c r="W37" s="14"/>
      <c r="X37" s="14">
        <f t="shared" si="0"/>
        <v>0</v>
      </c>
      <c r="Y37" s="15">
        <f t="shared" si="1"/>
        <v>0</v>
      </c>
      <c r="Z37" s="39">
        <f t="shared" si="12"/>
        <v>0</v>
      </c>
      <c r="AA37" s="41">
        <f t="shared" si="2"/>
        <v>2.8</v>
      </c>
      <c r="AB37" s="10">
        <v>60</v>
      </c>
      <c r="AC37" s="14">
        <v>60</v>
      </c>
      <c r="AD37" s="13"/>
      <c r="AE37" s="14"/>
      <c r="AF37" s="14"/>
      <c r="AG37" s="14">
        <v>200</v>
      </c>
      <c r="AH37" s="14"/>
      <c r="AI37" s="14"/>
      <c r="AJ37" s="14"/>
      <c r="AK37" s="14">
        <f t="shared" si="3"/>
        <v>200</v>
      </c>
      <c r="AL37" s="15">
        <f t="shared" si="13"/>
        <v>25</v>
      </c>
      <c r="AM37" s="37">
        <f t="shared" si="14"/>
        <v>1.4</v>
      </c>
      <c r="AN37" s="13"/>
      <c r="AO37" s="14"/>
      <c r="AP37" s="14"/>
      <c r="AQ37" s="14"/>
      <c r="AR37" s="58"/>
      <c r="AS37" s="58"/>
      <c r="AT37" s="58"/>
      <c r="AU37" s="58"/>
      <c r="AV37" s="14">
        <f t="shared" si="4"/>
        <v>0</v>
      </c>
      <c r="AW37" s="15">
        <f t="shared" si="5"/>
        <v>0</v>
      </c>
      <c r="AX37" s="39">
        <f t="shared" si="9"/>
        <v>0</v>
      </c>
      <c r="AY37" s="50">
        <f t="shared" si="6"/>
        <v>1.4</v>
      </c>
      <c r="AZ37" s="49">
        <f t="shared" si="7"/>
        <v>4.1999999999999993</v>
      </c>
    </row>
    <row r="38" spans="2:52" s="136" customFormat="1" x14ac:dyDescent="0.25">
      <c r="B38" s="28" t="s">
        <v>75</v>
      </c>
      <c r="C38" s="127">
        <v>130</v>
      </c>
      <c r="D38" s="28">
        <v>140</v>
      </c>
      <c r="E38" s="128">
        <v>140</v>
      </c>
      <c r="F38" s="129"/>
      <c r="G38" s="28"/>
      <c r="H38" s="28"/>
      <c r="I38" s="28"/>
      <c r="J38" s="28">
        <v>150</v>
      </c>
      <c r="K38" s="28"/>
      <c r="L38" s="28"/>
      <c r="M38" s="28">
        <f t="shared" si="8"/>
        <v>150</v>
      </c>
      <c r="N38" s="127">
        <f t="shared" si="10"/>
        <v>19.5</v>
      </c>
      <c r="O38" s="130">
        <f t="shared" si="11"/>
        <v>4.2</v>
      </c>
      <c r="P38" s="129"/>
      <c r="Q38" s="28"/>
      <c r="R38" s="28"/>
      <c r="S38" s="28"/>
      <c r="T38" s="28"/>
      <c r="U38" s="28"/>
      <c r="V38" s="28"/>
      <c r="W38" s="28"/>
      <c r="X38" s="28">
        <f t="shared" si="0"/>
        <v>0</v>
      </c>
      <c r="Y38" s="127">
        <f t="shared" si="1"/>
        <v>0</v>
      </c>
      <c r="Z38" s="131">
        <f t="shared" si="12"/>
        <v>0</v>
      </c>
      <c r="AA38" s="132">
        <f t="shared" si="2"/>
        <v>4.2</v>
      </c>
      <c r="AB38" s="133">
        <v>140</v>
      </c>
      <c r="AC38" s="28">
        <v>140</v>
      </c>
      <c r="AD38" s="129"/>
      <c r="AE38" s="28"/>
      <c r="AF38" s="28"/>
      <c r="AG38" s="28"/>
      <c r="AH38" s="28">
        <v>150</v>
      </c>
      <c r="AI38" s="28"/>
      <c r="AJ38" s="28"/>
      <c r="AK38" s="28">
        <f t="shared" si="3"/>
        <v>150</v>
      </c>
      <c r="AL38" s="127">
        <f t="shared" si="13"/>
        <v>19.5</v>
      </c>
      <c r="AM38" s="37">
        <f t="shared" si="14"/>
        <v>1.05</v>
      </c>
      <c r="AN38" s="129"/>
      <c r="AO38" s="28"/>
      <c r="AP38" s="28"/>
      <c r="AQ38" s="28"/>
      <c r="AR38" s="28"/>
      <c r="AS38" s="28"/>
      <c r="AT38" s="28"/>
      <c r="AU38" s="28"/>
      <c r="AV38" s="28">
        <f t="shared" si="4"/>
        <v>0</v>
      </c>
      <c r="AW38" s="127">
        <f t="shared" si="5"/>
        <v>0</v>
      </c>
      <c r="AX38" s="39">
        <f t="shared" si="9"/>
        <v>0</v>
      </c>
      <c r="AY38" s="134">
        <f t="shared" si="6"/>
        <v>1.05</v>
      </c>
      <c r="AZ38" s="135">
        <f t="shared" si="7"/>
        <v>5.25</v>
      </c>
    </row>
    <row r="39" spans="2:52" s="136" customFormat="1" x14ac:dyDescent="0.25">
      <c r="B39" s="28" t="s">
        <v>43</v>
      </c>
      <c r="C39" s="127"/>
      <c r="D39" s="28">
        <v>140</v>
      </c>
      <c r="E39" s="128">
        <v>140</v>
      </c>
      <c r="F39" s="129"/>
      <c r="G39" s="28"/>
      <c r="H39" s="28"/>
      <c r="I39" s="28"/>
      <c r="J39" s="28">
        <v>150</v>
      </c>
      <c r="K39" s="28"/>
      <c r="L39" s="28"/>
      <c r="M39" s="28">
        <f t="shared" si="8"/>
        <v>150</v>
      </c>
      <c r="N39" s="127">
        <f t="shared" si="10"/>
        <v>0</v>
      </c>
      <c r="O39" s="130">
        <f t="shared" si="11"/>
        <v>4.2</v>
      </c>
      <c r="P39" s="129"/>
      <c r="Q39" s="28"/>
      <c r="R39" s="28"/>
      <c r="S39" s="28"/>
      <c r="T39" s="28"/>
      <c r="U39" s="28"/>
      <c r="V39" s="28"/>
      <c r="W39" s="28"/>
      <c r="X39" s="28">
        <f t="shared" si="0"/>
        <v>0</v>
      </c>
      <c r="Y39" s="127">
        <f t="shared" si="1"/>
        <v>0</v>
      </c>
      <c r="Z39" s="131">
        <f t="shared" si="12"/>
        <v>0</v>
      </c>
      <c r="AA39" s="132">
        <f t="shared" si="2"/>
        <v>4.2</v>
      </c>
      <c r="AB39" s="133">
        <v>140</v>
      </c>
      <c r="AC39" s="28">
        <v>140</v>
      </c>
      <c r="AD39" s="129"/>
      <c r="AE39" s="28"/>
      <c r="AF39" s="28"/>
      <c r="AG39" s="28"/>
      <c r="AH39" s="28">
        <v>150</v>
      </c>
      <c r="AI39" s="28"/>
      <c r="AJ39" s="28"/>
      <c r="AK39" s="28">
        <f t="shared" si="3"/>
        <v>150</v>
      </c>
      <c r="AL39" s="127">
        <f t="shared" si="13"/>
        <v>0</v>
      </c>
      <c r="AM39" s="37">
        <f t="shared" si="14"/>
        <v>1.05</v>
      </c>
      <c r="AN39" s="129"/>
      <c r="AO39" s="28"/>
      <c r="AP39" s="28"/>
      <c r="AQ39" s="28"/>
      <c r="AR39" s="28"/>
      <c r="AS39" s="28"/>
      <c r="AT39" s="28"/>
      <c r="AU39" s="28"/>
      <c r="AV39" s="28">
        <f t="shared" si="4"/>
        <v>0</v>
      </c>
      <c r="AW39" s="127">
        <f t="shared" si="5"/>
        <v>0</v>
      </c>
      <c r="AX39" s="39">
        <f t="shared" si="9"/>
        <v>0</v>
      </c>
      <c r="AY39" s="134">
        <f t="shared" si="6"/>
        <v>1.05</v>
      </c>
      <c r="AZ39" s="135">
        <f t="shared" si="7"/>
        <v>5.25</v>
      </c>
    </row>
    <row r="40" spans="2:52" x14ac:dyDescent="0.25">
      <c r="B40" s="14" t="s">
        <v>80</v>
      </c>
      <c r="C40" s="33">
        <v>180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/>
      <c r="M40" s="14">
        <f t="shared" si="8"/>
        <v>0</v>
      </c>
      <c r="N40" s="15">
        <f t="shared" si="10"/>
        <v>0</v>
      </c>
      <c r="O40" s="37">
        <f t="shared" si="11"/>
        <v>0</v>
      </c>
      <c r="P40" s="13">
        <v>86.4</v>
      </c>
      <c r="Q40" s="14"/>
      <c r="R40" s="14"/>
      <c r="S40" s="14"/>
      <c r="T40" s="14"/>
      <c r="U40" s="14"/>
      <c r="V40" s="14"/>
      <c r="W40" s="14"/>
      <c r="X40" s="14">
        <f t="shared" si="0"/>
        <v>86.4</v>
      </c>
      <c r="Y40" s="15">
        <f t="shared" si="1"/>
        <v>15.552000000000001</v>
      </c>
      <c r="Z40" s="39">
        <f t="shared" si="12"/>
        <v>2.4192000000000005</v>
      </c>
      <c r="AA40" s="41">
        <f t="shared" si="2"/>
        <v>2.4192000000000005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/>
      <c r="AK40" s="14">
        <f t="shared" si="3"/>
        <v>0</v>
      </c>
      <c r="AL40" s="15">
        <f t="shared" si="13"/>
        <v>0</v>
      </c>
      <c r="AM40" s="37">
        <f t="shared" si="14"/>
        <v>0</v>
      </c>
      <c r="AN40" s="13">
        <v>129.6</v>
      </c>
      <c r="AO40" s="14"/>
      <c r="AP40" s="14"/>
      <c r="AQ40" s="14"/>
      <c r="AR40" s="14"/>
      <c r="AS40" s="14"/>
      <c r="AT40" s="14"/>
      <c r="AU40" s="14"/>
      <c r="AV40" s="14">
        <f t="shared" si="4"/>
        <v>129.6</v>
      </c>
      <c r="AW40" s="15">
        <f t="shared" si="5"/>
        <v>23.327999999999999</v>
      </c>
      <c r="AX40" s="39">
        <f t="shared" si="9"/>
        <v>0.9071999999999999</v>
      </c>
      <c r="AY40" s="50">
        <f t="shared" si="6"/>
        <v>0.9071999999999999</v>
      </c>
      <c r="AZ40" s="49">
        <f t="shared" si="7"/>
        <v>3.3264000000000005</v>
      </c>
    </row>
    <row r="41" spans="2:52" x14ac:dyDescent="0.25">
      <c r="B41" s="14" t="s">
        <v>81</v>
      </c>
      <c r="C41" s="33">
        <v>125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/>
      <c r="M41" s="14">
        <f t="shared" si="8"/>
        <v>0</v>
      </c>
      <c r="N41" s="15">
        <f t="shared" si="10"/>
        <v>0</v>
      </c>
      <c r="O41" s="37">
        <f t="shared" si="11"/>
        <v>0</v>
      </c>
      <c r="P41" s="13">
        <v>8</v>
      </c>
      <c r="Q41" s="14"/>
      <c r="R41" s="14"/>
      <c r="S41" s="14"/>
      <c r="T41" s="14"/>
      <c r="U41" s="14"/>
      <c r="V41" s="14"/>
      <c r="W41" s="14"/>
      <c r="X41" s="14">
        <f t="shared" si="0"/>
        <v>8</v>
      </c>
      <c r="Y41" s="15">
        <f t="shared" si="1"/>
        <v>1</v>
      </c>
      <c r="Z41" s="39">
        <f t="shared" si="12"/>
        <v>0.224</v>
      </c>
      <c r="AA41" s="41">
        <f t="shared" si="2"/>
        <v>0.224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/>
      <c r="AK41" s="14">
        <f t="shared" si="3"/>
        <v>0</v>
      </c>
      <c r="AL41" s="15">
        <f t="shared" si="13"/>
        <v>0</v>
      </c>
      <c r="AM41" s="37">
        <f t="shared" si="14"/>
        <v>0</v>
      </c>
      <c r="AN41" s="13">
        <v>12</v>
      </c>
      <c r="AO41" s="14"/>
      <c r="AP41" s="14"/>
      <c r="AQ41" s="14"/>
      <c r="AR41" s="14"/>
      <c r="AS41" s="14"/>
      <c r="AT41" s="14"/>
      <c r="AU41" s="14"/>
      <c r="AV41" s="14">
        <f t="shared" si="4"/>
        <v>12</v>
      </c>
      <c r="AW41" s="15">
        <f t="shared" si="5"/>
        <v>1.5</v>
      </c>
      <c r="AX41" s="39">
        <f t="shared" si="9"/>
        <v>8.4000000000000005E-2</v>
      </c>
      <c r="AY41" s="50">
        <f t="shared" si="6"/>
        <v>8.4000000000000005E-2</v>
      </c>
      <c r="AZ41" s="49">
        <f t="shared" si="7"/>
        <v>0.308</v>
      </c>
    </row>
    <row r="42" spans="2:52" x14ac:dyDescent="0.25">
      <c r="B42" s="14" t="s">
        <v>82</v>
      </c>
      <c r="C42" s="33">
        <v>195</v>
      </c>
      <c r="D42" s="14">
        <v>40</v>
      </c>
      <c r="E42" s="11">
        <v>40</v>
      </c>
      <c r="F42" s="13"/>
      <c r="G42" s="14"/>
      <c r="H42" s="14"/>
      <c r="I42" s="14"/>
      <c r="J42" s="14"/>
      <c r="K42" s="14"/>
      <c r="L42" s="14"/>
      <c r="M42" s="14">
        <f t="shared" si="8"/>
        <v>0</v>
      </c>
      <c r="N42" s="15">
        <f t="shared" si="10"/>
        <v>0</v>
      </c>
      <c r="O42" s="37">
        <f t="shared" si="11"/>
        <v>0</v>
      </c>
      <c r="P42" s="13"/>
      <c r="Q42" s="14">
        <v>24</v>
      </c>
      <c r="R42" s="14"/>
      <c r="S42" s="14"/>
      <c r="T42" s="14"/>
      <c r="U42" s="14"/>
      <c r="V42" s="14"/>
      <c r="W42" s="14"/>
      <c r="X42" s="14">
        <f t="shared" si="0"/>
        <v>24</v>
      </c>
      <c r="Y42" s="15">
        <f t="shared" si="1"/>
        <v>4.68</v>
      </c>
      <c r="Z42" s="39">
        <f t="shared" si="12"/>
        <v>0.67200000000000004</v>
      </c>
      <c r="AA42" s="41">
        <f t="shared" si="2"/>
        <v>0.67200000000000004</v>
      </c>
      <c r="AB42" s="10">
        <v>60</v>
      </c>
      <c r="AC42" s="14">
        <v>60</v>
      </c>
      <c r="AD42" s="13"/>
      <c r="AE42" s="14"/>
      <c r="AF42" s="14"/>
      <c r="AG42" s="14"/>
      <c r="AH42" s="14"/>
      <c r="AI42" s="14"/>
      <c r="AJ42" s="14"/>
      <c r="AK42" s="14">
        <f t="shared" si="3"/>
        <v>0</v>
      </c>
      <c r="AL42" s="15">
        <f t="shared" si="13"/>
        <v>0</v>
      </c>
      <c r="AM42" s="37">
        <f t="shared" si="14"/>
        <v>0</v>
      </c>
      <c r="AN42" s="13"/>
      <c r="AO42" s="14">
        <v>36</v>
      </c>
      <c r="AP42" s="14"/>
      <c r="AQ42" s="14"/>
      <c r="AR42" s="14"/>
      <c r="AS42" s="14"/>
      <c r="AT42" s="14"/>
      <c r="AU42" s="14"/>
      <c r="AV42" s="14">
        <f t="shared" si="4"/>
        <v>36</v>
      </c>
      <c r="AW42" s="15">
        <f t="shared" si="5"/>
        <v>7.02</v>
      </c>
      <c r="AX42" s="39">
        <f t="shared" si="9"/>
        <v>0.252</v>
      </c>
      <c r="AY42" s="50">
        <f t="shared" si="6"/>
        <v>0.252</v>
      </c>
      <c r="AZ42" s="49">
        <f t="shared" si="7"/>
        <v>0.92400000000000004</v>
      </c>
    </row>
    <row r="43" spans="2:52" x14ac:dyDescent="0.25">
      <c r="B43" s="14" t="s">
        <v>16</v>
      </c>
      <c r="C43" s="33">
        <v>75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/>
      <c r="M43" s="14">
        <f t="shared" si="8"/>
        <v>0</v>
      </c>
      <c r="N43" s="15">
        <f t="shared" si="10"/>
        <v>0</v>
      </c>
      <c r="O43" s="37">
        <f t="shared" si="11"/>
        <v>0</v>
      </c>
      <c r="P43" s="13"/>
      <c r="Q43" s="14">
        <v>3.4</v>
      </c>
      <c r="R43" s="14"/>
      <c r="S43" s="14"/>
      <c r="T43" s="14"/>
      <c r="U43" s="14"/>
      <c r="V43" s="14"/>
      <c r="W43" s="14"/>
      <c r="X43" s="14">
        <f t="shared" si="0"/>
        <v>3.4</v>
      </c>
      <c r="Y43" s="15">
        <f t="shared" si="1"/>
        <v>0.255</v>
      </c>
      <c r="Z43" s="39">
        <f t="shared" si="12"/>
        <v>9.5200000000000007E-2</v>
      </c>
      <c r="AA43" s="41">
        <f t="shared" si="2"/>
        <v>9.5200000000000007E-2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/>
      <c r="AK43" s="14">
        <f t="shared" si="3"/>
        <v>0</v>
      </c>
      <c r="AL43" s="15">
        <f t="shared" si="13"/>
        <v>0</v>
      </c>
      <c r="AM43" s="37">
        <f t="shared" si="14"/>
        <v>0</v>
      </c>
      <c r="AN43" s="13"/>
      <c r="AO43" s="14">
        <v>5.6</v>
      </c>
      <c r="AP43" s="14"/>
      <c r="AQ43" s="14"/>
      <c r="AR43" s="14"/>
      <c r="AS43" s="14"/>
      <c r="AT43" s="14"/>
      <c r="AU43" s="14"/>
      <c r="AV43" s="14">
        <f t="shared" si="4"/>
        <v>5.6</v>
      </c>
      <c r="AW43" s="15">
        <f t="shared" si="5"/>
        <v>0.42</v>
      </c>
      <c r="AX43" s="39">
        <f t="shared" si="9"/>
        <v>3.9199999999999999E-2</v>
      </c>
      <c r="AY43" s="50">
        <f t="shared" si="6"/>
        <v>3.9199999999999999E-2</v>
      </c>
      <c r="AZ43" s="49">
        <f t="shared" si="7"/>
        <v>0.13440000000000002</v>
      </c>
    </row>
    <row r="44" spans="2:52" x14ac:dyDescent="0.25">
      <c r="B44" s="14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/>
      <c r="M44" s="14">
        <f t="shared" si="8"/>
        <v>0</v>
      </c>
      <c r="N44" s="15">
        <f t="shared" si="10"/>
        <v>0</v>
      </c>
      <c r="O44" s="37">
        <f t="shared" si="11"/>
        <v>0</v>
      </c>
      <c r="P44" s="13"/>
      <c r="Q44" s="14"/>
      <c r="R44" s="14">
        <v>148.6</v>
      </c>
      <c r="S44" s="14"/>
      <c r="T44" s="14"/>
      <c r="U44" s="14"/>
      <c r="V44" s="14"/>
      <c r="W44" s="14"/>
      <c r="X44" s="14">
        <f t="shared" si="0"/>
        <v>148.6</v>
      </c>
      <c r="Y44" s="15">
        <f t="shared" si="1"/>
        <v>60.926000000000002</v>
      </c>
      <c r="Z44" s="39">
        <f t="shared" si="12"/>
        <v>4.1608000000000001</v>
      </c>
      <c r="AA44" s="41">
        <f t="shared" si="2"/>
        <v>4.1608000000000001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/>
      <c r="AK44" s="14">
        <f t="shared" si="3"/>
        <v>0</v>
      </c>
      <c r="AL44" s="15">
        <f t="shared" si="13"/>
        <v>0</v>
      </c>
      <c r="AM44" s="37">
        <f t="shared" si="14"/>
        <v>0</v>
      </c>
      <c r="AN44" s="13"/>
      <c r="AO44" s="14"/>
      <c r="AP44" s="14">
        <v>158.5</v>
      </c>
      <c r="AQ44" s="14"/>
      <c r="AR44" s="14"/>
      <c r="AS44" s="14"/>
      <c r="AT44" s="14"/>
      <c r="AU44" s="14"/>
      <c r="AV44" s="14">
        <f t="shared" si="4"/>
        <v>158.5</v>
      </c>
      <c r="AW44" s="15">
        <f t="shared" si="5"/>
        <v>64.984999999999999</v>
      </c>
      <c r="AX44" s="39">
        <f t="shared" si="9"/>
        <v>1.1094999999999999</v>
      </c>
      <c r="AY44" s="50">
        <f t="shared" si="6"/>
        <v>1.1094999999999999</v>
      </c>
      <c r="AZ44" s="49">
        <f t="shared" si="7"/>
        <v>5.2702999999999998</v>
      </c>
    </row>
    <row r="45" spans="2:52" x14ac:dyDescent="0.25">
      <c r="B45" s="14" t="s">
        <v>25</v>
      </c>
      <c r="C45" s="33">
        <v>55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/>
      <c r="M45" s="14">
        <f t="shared" si="8"/>
        <v>0</v>
      </c>
      <c r="N45" s="15">
        <f t="shared" si="10"/>
        <v>0</v>
      </c>
      <c r="O45" s="37">
        <f t="shared" si="11"/>
        <v>0</v>
      </c>
      <c r="P45" s="13"/>
      <c r="Q45" s="14"/>
      <c r="R45" s="14">
        <v>246.5</v>
      </c>
      <c r="S45" s="14"/>
      <c r="T45" s="14"/>
      <c r="U45" s="14"/>
      <c r="V45" s="14"/>
      <c r="W45" s="14"/>
      <c r="X45" s="14">
        <f t="shared" si="0"/>
        <v>246.5</v>
      </c>
      <c r="Y45" s="15">
        <f t="shared" si="1"/>
        <v>13.557499999999999</v>
      </c>
      <c r="Z45" s="39">
        <f t="shared" si="12"/>
        <v>6.9020000000000001</v>
      </c>
      <c r="AA45" s="41">
        <f t="shared" si="2"/>
        <v>6.9020000000000001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/>
      <c r="AK45" s="14">
        <f t="shared" si="3"/>
        <v>0</v>
      </c>
      <c r="AL45" s="15">
        <f t="shared" si="13"/>
        <v>0</v>
      </c>
      <c r="AM45" s="37">
        <f t="shared" si="14"/>
        <v>0</v>
      </c>
      <c r="AN45" s="13"/>
      <c r="AO45" s="14"/>
      <c r="AP45" s="14">
        <v>268.89999999999998</v>
      </c>
      <c r="AQ45" s="14"/>
      <c r="AR45" s="14"/>
      <c r="AS45" s="14"/>
      <c r="AT45" s="14"/>
      <c r="AU45" s="14"/>
      <c r="AV45" s="14">
        <f t="shared" si="4"/>
        <v>268.89999999999998</v>
      </c>
      <c r="AW45" s="15">
        <f t="shared" si="5"/>
        <v>14.789499999999999</v>
      </c>
      <c r="AX45" s="39">
        <f t="shared" si="9"/>
        <v>1.8822999999999996</v>
      </c>
      <c r="AY45" s="50">
        <f t="shared" si="6"/>
        <v>1.8822999999999996</v>
      </c>
      <c r="AZ45" s="49">
        <f t="shared" si="7"/>
        <v>8.7843</v>
      </c>
    </row>
    <row r="46" spans="2:52" x14ac:dyDescent="0.25">
      <c r="B46" s="14" t="s">
        <v>46</v>
      </c>
      <c r="C46" s="33">
        <v>45</v>
      </c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/>
      <c r="M46" s="14">
        <f t="shared" si="8"/>
        <v>0</v>
      </c>
      <c r="N46" s="15">
        <f t="shared" si="10"/>
        <v>0</v>
      </c>
      <c r="O46" s="37">
        <f t="shared" si="11"/>
        <v>0</v>
      </c>
      <c r="P46" s="13"/>
      <c r="Q46" s="14"/>
      <c r="R46" s="14">
        <v>27.7</v>
      </c>
      <c r="S46" s="14"/>
      <c r="T46" s="14"/>
      <c r="U46" s="14"/>
      <c r="V46" s="14"/>
      <c r="W46" s="14"/>
      <c r="X46" s="14">
        <f t="shared" si="0"/>
        <v>27.7</v>
      </c>
      <c r="Y46" s="15">
        <f t="shared" si="1"/>
        <v>1.2464999999999999</v>
      </c>
      <c r="Z46" s="39">
        <f t="shared" si="12"/>
        <v>0.77560000000000007</v>
      </c>
      <c r="AA46" s="41">
        <f t="shared" si="2"/>
        <v>0.77560000000000007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/>
      <c r="AK46" s="14">
        <f t="shared" si="3"/>
        <v>0</v>
      </c>
      <c r="AL46" s="15">
        <f t="shared" si="13"/>
        <v>0</v>
      </c>
      <c r="AM46" s="37">
        <f t="shared" si="14"/>
        <v>0</v>
      </c>
      <c r="AN46" s="13"/>
      <c r="AO46" s="14"/>
      <c r="AP46" s="14">
        <v>29.5</v>
      </c>
      <c r="AQ46" s="14"/>
      <c r="AR46" s="14"/>
      <c r="AS46" s="14"/>
      <c r="AT46" s="14"/>
      <c r="AU46" s="14"/>
      <c r="AV46" s="14">
        <f t="shared" si="4"/>
        <v>29.5</v>
      </c>
      <c r="AW46" s="15">
        <f t="shared" si="5"/>
        <v>1.3274999999999999</v>
      </c>
      <c r="AX46" s="39">
        <f t="shared" si="9"/>
        <v>0.20649999999999999</v>
      </c>
      <c r="AY46" s="50">
        <f t="shared" si="6"/>
        <v>0.20649999999999999</v>
      </c>
      <c r="AZ46" s="49">
        <f t="shared" si="7"/>
        <v>0.98210000000000008</v>
      </c>
    </row>
    <row r="47" spans="2:52" x14ac:dyDescent="0.25">
      <c r="B47" s="14" t="s">
        <v>47</v>
      </c>
      <c r="C47" s="33">
        <v>130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/>
      <c r="M47" s="14">
        <f t="shared" si="8"/>
        <v>0</v>
      </c>
      <c r="N47" s="15">
        <f t="shared" si="10"/>
        <v>0</v>
      </c>
      <c r="O47" s="37">
        <f t="shared" si="11"/>
        <v>0</v>
      </c>
      <c r="P47" s="13"/>
      <c r="Q47" s="14"/>
      <c r="R47" s="14">
        <v>13.8</v>
      </c>
      <c r="S47" s="14"/>
      <c r="T47" s="14"/>
      <c r="U47" s="14"/>
      <c r="V47" s="14"/>
      <c r="W47" s="14"/>
      <c r="X47" s="14">
        <f t="shared" si="0"/>
        <v>13.8</v>
      </c>
      <c r="Y47" s="15">
        <f t="shared" si="1"/>
        <v>1.794</v>
      </c>
      <c r="Z47" s="39">
        <f t="shared" si="12"/>
        <v>0.38640000000000002</v>
      </c>
      <c r="AA47" s="41">
        <f t="shared" si="2"/>
        <v>0.38640000000000002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/>
      <c r="AK47" s="14">
        <f t="shared" si="3"/>
        <v>0</v>
      </c>
      <c r="AL47" s="15">
        <f t="shared" si="13"/>
        <v>0</v>
      </c>
      <c r="AM47" s="37">
        <f t="shared" si="14"/>
        <v>0</v>
      </c>
      <c r="AN47" s="13"/>
      <c r="AO47" s="14"/>
      <c r="AP47" s="14">
        <v>14.7</v>
      </c>
      <c r="AQ47" s="14"/>
      <c r="AR47" s="14"/>
      <c r="AS47" s="14"/>
      <c r="AT47" s="14"/>
      <c r="AU47" s="14"/>
      <c r="AV47" s="14">
        <f t="shared" si="4"/>
        <v>14.7</v>
      </c>
      <c r="AW47" s="15">
        <f t="shared" si="5"/>
        <v>1.911</v>
      </c>
      <c r="AX47" s="39">
        <f t="shared" si="9"/>
        <v>0.10289999999999999</v>
      </c>
      <c r="AY47" s="50">
        <f t="shared" si="6"/>
        <v>0.10289999999999999</v>
      </c>
      <c r="AZ47" s="49">
        <f t="shared" si="7"/>
        <v>0.48930000000000001</v>
      </c>
    </row>
    <row r="48" spans="2:52" x14ac:dyDescent="0.25">
      <c r="B48" s="14" t="s">
        <v>83</v>
      </c>
      <c r="C48" s="33">
        <v>180</v>
      </c>
      <c r="D48" s="14">
        <v>140</v>
      </c>
      <c r="E48" s="11">
        <v>140</v>
      </c>
      <c r="F48" s="13"/>
      <c r="G48" s="14"/>
      <c r="H48" s="14"/>
      <c r="I48" s="14"/>
      <c r="J48" s="14"/>
      <c r="K48" s="14"/>
      <c r="L48" s="14"/>
      <c r="M48" s="14">
        <f t="shared" si="8"/>
        <v>0</v>
      </c>
      <c r="N48" s="15">
        <f t="shared" si="10"/>
        <v>0</v>
      </c>
      <c r="O48" s="37">
        <f t="shared" si="11"/>
        <v>0</v>
      </c>
      <c r="P48" s="13"/>
      <c r="Q48" s="14"/>
      <c r="R48" s="14">
        <v>30.5</v>
      </c>
      <c r="S48" s="14"/>
      <c r="T48" s="14"/>
      <c r="U48" s="14"/>
      <c r="V48" s="14"/>
      <c r="W48" s="14"/>
      <c r="X48" s="14">
        <f t="shared" si="0"/>
        <v>30.5</v>
      </c>
      <c r="Y48" s="15">
        <f t="shared" si="1"/>
        <v>5.49</v>
      </c>
      <c r="Z48" s="39">
        <f t="shared" si="12"/>
        <v>0.85399999999999998</v>
      </c>
      <c r="AA48" s="41">
        <f t="shared" si="2"/>
        <v>0.85399999999999998</v>
      </c>
      <c r="AB48" s="10">
        <v>140</v>
      </c>
      <c r="AC48" s="14">
        <v>140</v>
      </c>
      <c r="AD48" s="13"/>
      <c r="AE48" s="14"/>
      <c r="AF48" s="14"/>
      <c r="AG48" s="14"/>
      <c r="AH48" s="14"/>
      <c r="AI48" s="14"/>
      <c r="AJ48" s="14"/>
      <c r="AK48" s="14">
        <f t="shared" si="3"/>
        <v>0</v>
      </c>
      <c r="AL48" s="15">
        <f t="shared" si="13"/>
        <v>0</v>
      </c>
      <c r="AM48" s="37">
        <f t="shared" si="14"/>
        <v>0</v>
      </c>
      <c r="AN48" s="13"/>
      <c r="AO48" s="14"/>
      <c r="AP48" s="14">
        <v>32.5</v>
      </c>
      <c r="AQ48" s="14"/>
      <c r="AR48" s="14"/>
      <c r="AS48" s="14"/>
      <c r="AT48" s="14"/>
      <c r="AU48" s="14"/>
      <c r="AV48" s="14">
        <f t="shared" si="4"/>
        <v>32.5</v>
      </c>
      <c r="AW48" s="15">
        <f t="shared" si="5"/>
        <v>5.85</v>
      </c>
      <c r="AX48" s="39">
        <f t="shared" si="9"/>
        <v>0.22750000000000001</v>
      </c>
      <c r="AY48" s="50">
        <f t="shared" si="6"/>
        <v>0.22750000000000001</v>
      </c>
      <c r="AZ48" s="49">
        <f t="shared" si="7"/>
        <v>1.0814999999999999</v>
      </c>
    </row>
    <row r="49" spans="2:52" x14ac:dyDescent="0.25">
      <c r="B49" s="14" t="s">
        <v>84</v>
      </c>
      <c r="C49" s="33">
        <v>35</v>
      </c>
      <c r="D49" s="14">
        <v>40</v>
      </c>
      <c r="E49" s="11">
        <v>40</v>
      </c>
      <c r="F49" s="13"/>
      <c r="G49" s="14"/>
      <c r="H49" s="14"/>
      <c r="I49" s="14"/>
      <c r="J49" s="14"/>
      <c r="K49" s="14"/>
      <c r="L49" s="14"/>
      <c r="M49" s="14">
        <f t="shared" si="8"/>
        <v>0</v>
      </c>
      <c r="N49" s="15">
        <f t="shared" si="10"/>
        <v>0</v>
      </c>
      <c r="O49" s="37">
        <f t="shared" si="11"/>
        <v>0</v>
      </c>
      <c r="P49" s="13"/>
      <c r="Q49" s="14"/>
      <c r="R49" s="14">
        <v>4.5999999999999996</v>
      </c>
      <c r="S49" s="14"/>
      <c r="T49" s="14"/>
      <c r="U49" s="14"/>
      <c r="V49" s="14"/>
      <c r="W49" s="14"/>
      <c r="X49" s="14">
        <f t="shared" si="0"/>
        <v>4.5999999999999996</v>
      </c>
      <c r="Y49" s="15">
        <f t="shared" si="1"/>
        <v>0.161</v>
      </c>
      <c r="Z49" s="39">
        <f t="shared" si="12"/>
        <v>0.12879999999999997</v>
      </c>
      <c r="AA49" s="41">
        <f t="shared" si="2"/>
        <v>0.12879999999999997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/>
      <c r="AJ49" s="14"/>
      <c r="AK49" s="14">
        <f t="shared" si="3"/>
        <v>0</v>
      </c>
      <c r="AL49" s="15">
        <f t="shared" si="13"/>
        <v>0</v>
      </c>
      <c r="AM49" s="37">
        <f t="shared" si="14"/>
        <v>0</v>
      </c>
      <c r="AN49" s="13"/>
      <c r="AO49" s="14"/>
      <c r="AP49" s="14">
        <v>5</v>
      </c>
      <c r="AQ49" s="14"/>
      <c r="AR49" s="14"/>
      <c r="AS49" s="14"/>
      <c r="AT49" s="14"/>
      <c r="AU49" s="14"/>
      <c r="AV49" s="14">
        <f t="shared" si="4"/>
        <v>5</v>
      </c>
      <c r="AW49" s="15">
        <f t="shared" si="5"/>
        <v>0.17499999999999999</v>
      </c>
      <c r="AX49" s="39">
        <f t="shared" si="9"/>
        <v>3.5000000000000003E-2</v>
      </c>
      <c r="AY49" s="50">
        <f t="shared" si="6"/>
        <v>3.5000000000000003E-2</v>
      </c>
      <c r="AZ49" s="49">
        <f t="shared" si="7"/>
        <v>0.16379999999999997</v>
      </c>
    </row>
    <row r="50" spans="2:52" ht="16.5" thickBot="1" x14ac:dyDescent="0.3">
      <c r="B50" s="14" t="s">
        <v>37</v>
      </c>
      <c r="C50" s="15">
        <v>50</v>
      </c>
      <c r="D50" s="14">
        <v>140</v>
      </c>
      <c r="E50" s="11">
        <v>140</v>
      </c>
      <c r="F50" s="16"/>
      <c r="G50" s="17"/>
      <c r="H50" s="17"/>
      <c r="I50" s="17"/>
      <c r="J50" s="17"/>
      <c r="K50" s="17"/>
      <c r="L50" s="17"/>
      <c r="M50" s="17">
        <f t="shared" si="8"/>
        <v>0</v>
      </c>
      <c r="N50" s="18">
        <f t="shared" si="10"/>
        <v>0</v>
      </c>
      <c r="O50" s="48">
        <f t="shared" si="11"/>
        <v>0</v>
      </c>
      <c r="P50" s="16"/>
      <c r="Q50" s="17"/>
      <c r="R50" s="17"/>
      <c r="S50" s="17">
        <v>120</v>
      </c>
      <c r="T50" s="17"/>
      <c r="U50" s="17"/>
      <c r="V50" s="17"/>
      <c r="W50" s="17"/>
      <c r="X50" s="17">
        <f t="shared" si="0"/>
        <v>120</v>
      </c>
      <c r="Y50" s="18">
        <f t="shared" si="1"/>
        <v>6</v>
      </c>
      <c r="Z50" s="40">
        <f t="shared" si="12"/>
        <v>3.36</v>
      </c>
      <c r="AA50" s="42">
        <f t="shared" si="2"/>
        <v>3.36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/>
      <c r="AJ50" s="14"/>
      <c r="AK50" s="14">
        <f t="shared" si="3"/>
        <v>0</v>
      </c>
      <c r="AL50" s="15">
        <f t="shared" si="13"/>
        <v>0</v>
      </c>
      <c r="AM50" s="37">
        <f t="shared" si="14"/>
        <v>0</v>
      </c>
      <c r="AN50" s="16"/>
      <c r="AO50" s="17"/>
      <c r="AP50" s="17"/>
      <c r="AQ50" s="17">
        <v>120</v>
      </c>
      <c r="AR50" s="17"/>
      <c r="AS50" s="17"/>
      <c r="AT50" s="17"/>
      <c r="AU50" s="17"/>
      <c r="AV50" s="17">
        <f t="shared" si="4"/>
        <v>120</v>
      </c>
      <c r="AW50" s="15">
        <f t="shared" si="5"/>
        <v>6</v>
      </c>
      <c r="AX50" s="39">
        <f t="shared" si="9"/>
        <v>0.84</v>
      </c>
      <c r="AY50" s="51">
        <f t="shared" si="6"/>
        <v>0.84</v>
      </c>
      <c r="AZ50" s="49">
        <f t="shared" si="7"/>
        <v>4.2</v>
      </c>
    </row>
    <row r="51" spans="2:52" ht="16.5" thickBot="1" x14ac:dyDescent="0.3">
      <c r="B51" s="14" t="s">
        <v>85</v>
      </c>
      <c r="C51" s="15">
        <v>420</v>
      </c>
      <c r="D51" s="14">
        <v>140</v>
      </c>
      <c r="E51" s="11">
        <v>140</v>
      </c>
      <c r="F51" s="16"/>
      <c r="G51" s="17"/>
      <c r="H51" s="17"/>
      <c r="I51" s="17"/>
      <c r="J51" s="17"/>
      <c r="K51" s="17"/>
      <c r="L51" s="17"/>
      <c r="M51" s="17">
        <f t="shared" si="8"/>
        <v>0</v>
      </c>
      <c r="N51" s="18">
        <f t="shared" si="10"/>
        <v>0</v>
      </c>
      <c r="O51" s="48">
        <f t="shared" si="11"/>
        <v>0</v>
      </c>
      <c r="P51" s="16"/>
      <c r="Q51" s="17"/>
      <c r="R51" s="17"/>
      <c r="S51" s="17"/>
      <c r="T51" s="17">
        <v>32</v>
      </c>
      <c r="U51" s="17"/>
      <c r="V51" s="17"/>
      <c r="W51" s="17"/>
      <c r="X51" s="17">
        <f t="shared" si="0"/>
        <v>32</v>
      </c>
      <c r="Y51" s="18">
        <f t="shared" si="1"/>
        <v>13.44</v>
      </c>
      <c r="Z51" s="40">
        <f t="shared" si="12"/>
        <v>0.89600000000000002</v>
      </c>
      <c r="AA51" s="42">
        <f t="shared" si="2"/>
        <v>0.89600000000000002</v>
      </c>
      <c r="AB51" s="10">
        <v>140</v>
      </c>
      <c r="AC51" s="14">
        <v>140</v>
      </c>
      <c r="AD51" s="13"/>
      <c r="AE51" s="14"/>
      <c r="AF51" s="14"/>
      <c r="AG51" s="14"/>
      <c r="AH51" s="14"/>
      <c r="AI51" s="14"/>
      <c r="AJ51" s="14"/>
      <c r="AK51" s="14">
        <f t="shared" si="3"/>
        <v>0</v>
      </c>
      <c r="AL51" s="15">
        <f t="shared" si="13"/>
        <v>0</v>
      </c>
      <c r="AM51" s="37">
        <f t="shared" si="14"/>
        <v>0</v>
      </c>
      <c r="AN51" s="16"/>
      <c r="AO51" s="17"/>
      <c r="AP51" s="17"/>
      <c r="AQ51" s="17"/>
      <c r="AR51" s="17">
        <v>32</v>
      </c>
      <c r="AS51" s="17"/>
      <c r="AT51" s="17"/>
      <c r="AU51" s="17"/>
      <c r="AV51" s="17">
        <f t="shared" si="4"/>
        <v>32</v>
      </c>
      <c r="AW51" s="15">
        <f t="shared" si="5"/>
        <v>13.44</v>
      </c>
      <c r="AX51" s="39">
        <f t="shared" si="9"/>
        <v>0.224</v>
      </c>
      <c r="AY51" s="51">
        <f t="shared" si="6"/>
        <v>0.224</v>
      </c>
      <c r="AZ51" s="49">
        <f t="shared" si="7"/>
        <v>1.1200000000000001</v>
      </c>
    </row>
    <row r="52" spans="2:52" ht="16.5" thickBot="1" x14ac:dyDescent="0.3">
      <c r="B52" s="14" t="s">
        <v>23</v>
      </c>
      <c r="C52" s="15">
        <v>45</v>
      </c>
      <c r="D52" s="14">
        <v>140</v>
      </c>
      <c r="E52" s="11">
        <v>140</v>
      </c>
      <c r="F52" s="16"/>
      <c r="G52" s="17"/>
      <c r="H52" s="17"/>
      <c r="I52" s="17"/>
      <c r="J52" s="17"/>
      <c r="K52" s="17"/>
      <c r="L52" s="17"/>
      <c r="M52" s="17">
        <f t="shared" si="8"/>
        <v>0</v>
      </c>
      <c r="N52" s="18">
        <f t="shared" si="10"/>
        <v>0</v>
      </c>
      <c r="O52" s="48">
        <f t="shared" si="11"/>
        <v>0</v>
      </c>
      <c r="P52" s="16"/>
      <c r="Q52" s="17"/>
      <c r="R52" s="17"/>
      <c r="S52" s="17"/>
      <c r="T52" s="17"/>
      <c r="U52" s="17"/>
      <c r="V52" s="17">
        <v>50</v>
      </c>
      <c r="W52" s="17"/>
      <c r="X52" s="17">
        <f t="shared" ref="X52" si="15">SUM(P52:W52)</f>
        <v>50</v>
      </c>
      <c r="Y52" s="18">
        <f t="shared" si="1"/>
        <v>2.25</v>
      </c>
      <c r="Z52" s="40">
        <f t="shared" si="12"/>
        <v>1.4</v>
      </c>
      <c r="AA52" s="42">
        <f t="shared" si="2"/>
        <v>1.4</v>
      </c>
      <c r="AB52" s="10">
        <v>140</v>
      </c>
      <c r="AC52" s="14">
        <v>140</v>
      </c>
      <c r="AD52" s="13"/>
      <c r="AE52" s="14"/>
      <c r="AF52" s="14"/>
      <c r="AG52" s="14"/>
      <c r="AH52" s="14"/>
      <c r="AI52" s="14"/>
      <c r="AJ52" s="14"/>
      <c r="AK52" s="14">
        <f t="shared" si="3"/>
        <v>0</v>
      </c>
      <c r="AL52" s="15">
        <f t="shared" si="13"/>
        <v>0</v>
      </c>
      <c r="AM52" s="37">
        <f t="shared" si="14"/>
        <v>0</v>
      </c>
      <c r="AN52" s="16"/>
      <c r="AO52" s="17"/>
      <c r="AP52" s="17"/>
      <c r="AQ52" s="17"/>
      <c r="AR52" s="17"/>
      <c r="AS52" s="17"/>
      <c r="AT52" s="17">
        <v>70</v>
      </c>
      <c r="AU52" s="17">
        <v>70</v>
      </c>
      <c r="AV52" s="17">
        <f t="shared" si="4"/>
        <v>140</v>
      </c>
      <c r="AW52" s="15">
        <f t="shared" si="5"/>
        <v>6.3</v>
      </c>
      <c r="AX52" s="39">
        <f t="shared" si="9"/>
        <v>0.98</v>
      </c>
      <c r="AY52" s="51">
        <f t="shared" si="6"/>
        <v>0.98</v>
      </c>
      <c r="AZ52" s="49">
        <f t="shared" si="7"/>
        <v>2.38</v>
      </c>
    </row>
    <row r="53" spans="2:52" ht="16.5" thickBot="1" x14ac:dyDescent="0.3">
      <c r="B53" s="14" t="s">
        <v>102</v>
      </c>
      <c r="C53" s="15">
        <v>13</v>
      </c>
      <c r="D53" s="14">
        <v>140</v>
      </c>
      <c r="E53" s="11">
        <v>140</v>
      </c>
      <c r="F53" s="16"/>
      <c r="G53" s="17"/>
      <c r="H53" s="17"/>
      <c r="I53" s="17"/>
      <c r="J53" s="17"/>
      <c r="K53" s="17">
        <v>250</v>
      </c>
      <c r="L53" s="17"/>
      <c r="M53" s="17">
        <f t="shared" si="8"/>
        <v>250</v>
      </c>
      <c r="N53" s="18">
        <f t="shared" si="10"/>
        <v>3.25</v>
      </c>
      <c r="O53" s="48">
        <f t="shared" si="11"/>
        <v>7</v>
      </c>
      <c r="P53" s="16"/>
      <c r="Q53" s="17"/>
      <c r="R53" s="17"/>
      <c r="S53" s="17"/>
      <c r="T53" s="17"/>
      <c r="U53" s="17"/>
      <c r="V53" s="17"/>
      <c r="W53" s="17">
        <v>250</v>
      </c>
      <c r="X53" s="17">
        <f t="shared" ref="X53" si="16">SUM(P53:W53)</f>
        <v>250</v>
      </c>
      <c r="Y53" s="18">
        <f t="shared" si="1"/>
        <v>3.25</v>
      </c>
      <c r="Z53" s="40">
        <f t="shared" si="12"/>
        <v>7</v>
      </c>
      <c r="AA53" s="42">
        <f t="shared" si="2"/>
        <v>14</v>
      </c>
      <c r="AB53" s="10">
        <v>140</v>
      </c>
      <c r="AC53" s="14">
        <v>140</v>
      </c>
      <c r="AD53" s="13"/>
      <c r="AE53" s="14"/>
      <c r="AF53" s="14"/>
      <c r="AG53" s="14"/>
      <c r="AH53" s="14"/>
      <c r="AI53" s="14">
        <v>250</v>
      </c>
      <c r="AJ53" s="14"/>
      <c r="AK53" s="14">
        <f t="shared" si="3"/>
        <v>250</v>
      </c>
      <c r="AL53" s="15">
        <f t="shared" si="13"/>
        <v>3.25</v>
      </c>
      <c r="AM53" s="37">
        <f t="shared" si="14"/>
        <v>1.75</v>
      </c>
      <c r="AN53" s="16"/>
      <c r="AO53" s="17"/>
      <c r="AP53" s="17"/>
      <c r="AQ53" s="17"/>
      <c r="AR53" s="17"/>
      <c r="AS53" s="17"/>
      <c r="AT53" s="17"/>
      <c r="AU53" s="17">
        <v>250</v>
      </c>
      <c r="AV53" s="17">
        <f t="shared" si="4"/>
        <v>250</v>
      </c>
      <c r="AW53" s="15">
        <f t="shared" si="5"/>
        <v>3.25</v>
      </c>
      <c r="AX53" s="39">
        <f t="shared" si="9"/>
        <v>1.75</v>
      </c>
      <c r="AY53" s="51">
        <f t="shared" si="6"/>
        <v>3.5</v>
      </c>
      <c r="AZ53" s="49">
        <f t="shared" si="7"/>
        <v>17.5</v>
      </c>
    </row>
    <row r="54" spans="2:52" ht="16.5" thickBot="1" x14ac:dyDescent="0.3">
      <c r="B54" s="14" t="s">
        <v>176</v>
      </c>
      <c r="C54" s="15">
        <v>13</v>
      </c>
      <c r="D54" s="14">
        <v>140</v>
      </c>
      <c r="E54" s="11">
        <v>140</v>
      </c>
      <c r="F54" s="16"/>
      <c r="G54" s="17"/>
      <c r="H54" s="17"/>
      <c r="I54" s="17"/>
      <c r="J54" s="17"/>
      <c r="K54" s="17"/>
      <c r="L54" s="17">
        <v>1</v>
      </c>
      <c r="M54" s="17">
        <f t="shared" si="8"/>
        <v>1</v>
      </c>
      <c r="N54" s="18">
        <f>C54*M54</f>
        <v>13</v>
      </c>
      <c r="O54" s="48">
        <f>M54*$M$25</f>
        <v>28</v>
      </c>
      <c r="P54" s="16"/>
      <c r="Q54" s="17"/>
      <c r="R54" s="17"/>
      <c r="S54" s="17"/>
      <c r="T54" s="17"/>
      <c r="U54" s="17"/>
      <c r="V54" s="17"/>
      <c r="W54" s="17"/>
      <c r="X54" s="17">
        <f t="shared" si="0"/>
        <v>0</v>
      </c>
      <c r="Y54" s="18">
        <f t="shared" si="1"/>
        <v>0</v>
      </c>
      <c r="Z54" s="40">
        <f t="shared" si="12"/>
        <v>0</v>
      </c>
      <c r="AA54" s="42">
        <f t="shared" si="2"/>
        <v>28</v>
      </c>
      <c r="AB54" s="10">
        <v>140</v>
      </c>
      <c r="AC54" s="14">
        <v>140</v>
      </c>
      <c r="AD54" s="13"/>
      <c r="AE54" s="14"/>
      <c r="AF54" s="14"/>
      <c r="AG54" s="14"/>
      <c r="AH54" s="14"/>
      <c r="AI54" s="14"/>
      <c r="AJ54" s="14">
        <v>2</v>
      </c>
      <c r="AK54" s="14">
        <f t="shared" si="3"/>
        <v>2</v>
      </c>
      <c r="AL54" s="15">
        <f>C54*AK54</f>
        <v>26</v>
      </c>
      <c r="AM54" s="37">
        <f t="shared" si="14"/>
        <v>1.4E-2</v>
      </c>
      <c r="AN54" s="16"/>
      <c r="AO54" s="17"/>
      <c r="AP54" s="17"/>
      <c r="AQ54" s="17"/>
      <c r="AR54" s="17"/>
      <c r="AS54" s="17"/>
      <c r="AT54" s="17"/>
      <c r="AU54" s="17"/>
      <c r="AV54" s="17">
        <f t="shared" si="4"/>
        <v>0</v>
      </c>
      <c r="AW54" s="15">
        <f t="shared" si="5"/>
        <v>0</v>
      </c>
      <c r="AX54" s="39">
        <f t="shared" si="9"/>
        <v>0</v>
      </c>
      <c r="AY54" s="51">
        <f t="shared" si="6"/>
        <v>1.4E-2</v>
      </c>
      <c r="AZ54" s="49">
        <f t="shared" si="7"/>
        <v>28.013999999999999</v>
      </c>
    </row>
    <row r="55" spans="2:52" s="9" customFormat="1" ht="16.5" thickBot="1" x14ac:dyDescent="0.3">
      <c r="B55" s="183" t="s">
        <v>20</v>
      </c>
      <c r="C55" s="184"/>
      <c r="D55" s="35"/>
      <c r="E55" s="36"/>
      <c r="F55" s="43"/>
      <c r="G55" s="44"/>
      <c r="H55" s="44"/>
      <c r="I55" s="44"/>
      <c r="J55" s="44"/>
      <c r="K55" s="44"/>
      <c r="L55" s="44"/>
      <c r="M55" s="45" t="s">
        <v>55</v>
      </c>
      <c r="N55" s="46">
        <f>SUM(N26:N54)</f>
        <v>148.26419999999999</v>
      </c>
      <c r="O55" s="47"/>
      <c r="P55" s="31"/>
      <c r="Q55" s="38"/>
      <c r="R55" s="38"/>
      <c r="S55" s="38"/>
      <c r="T55" s="38"/>
      <c r="U55" s="38"/>
      <c r="V55" s="38"/>
      <c r="W55" s="38"/>
      <c r="X55" s="38"/>
      <c r="Y55" s="19">
        <f>SUM(Y26:Y54)</f>
        <v>141.8845</v>
      </c>
      <c r="Z55" s="29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2">
        <f>SUM(AL26:AL54)</f>
        <v>200.15879999999999</v>
      </c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2">
        <f>SUM(AW26:AW54)</f>
        <v>164.67960000000002</v>
      </c>
      <c r="AX55" s="30"/>
      <c r="AY55" s="53"/>
      <c r="AZ55" s="52"/>
    </row>
    <row r="57" spans="2:52" x14ac:dyDescent="0.25">
      <c r="B57" s="147">
        <f>N55+Y55</f>
        <v>290.14869999999996</v>
      </c>
    </row>
    <row r="58" spans="2:52" x14ac:dyDescent="0.25">
      <c r="B58" s="147">
        <f>AL55+AW55</f>
        <v>364.83839999999998</v>
      </c>
    </row>
    <row r="59" spans="2:52" x14ac:dyDescent="0.25">
      <c r="B59" s="9"/>
    </row>
    <row r="61" spans="2:52" s="1" customFormat="1" x14ac:dyDescent="0.25">
      <c r="AZ61" s="4"/>
    </row>
  </sheetData>
  <mergeCells count="77">
    <mergeCell ref="AY17:AY25"/>
    <mergeCell ref="J18:J23"/>
    <mergeCell ref="B8:AZ8"/>
    <mergeCell ref="B2:F2"/>
    <mergeCell ref="C4:F4"/>
    <mergeCell ref="G4:L4"/>
    <mergeCell ref="AE4:AJ4"/>
    <mergeCell ref="B6:L6"/>
    <mergeCell ref="Y18:Y23"/>
    <mergeCell ref="Z18:Z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O17"/>
    <mergeCell ref="P17:Z17"/>
    <mergeCell ref="O18:O23"/>
    <mergeCell ref="AA17:AA25"/>
    <mergeCell ref="AD17:AM17"/>
    <mergeCell ref="AN17:AX17"/>
    <mergeCell ref="AR18:AR23"/>
    <mergeCell ref="AS18:AS23"/>
    <mergeCell ref="K18:K23"/>
    <mergeCell ref="L18:L23"/>
    <mergeCell ref="M18:M23"/>
    <mergeCell ref="N18:N23"/>
    <mergeCell ref="AD18:AD23"/>
    <mergeCell ref="P18:P23"/>
    <mergeCell ref="V18:V23"/>
    <mergeCell ref="W18:W23"/>
    <mergeCell ref="X18:X23"/>
    <mergeCell ref="M25:O25"/>
    <mergeCell ref="X25:Z25"/>
    <mergeCell ref="Q18:Q23"/>
    <mergeCell ref="R18:R23"/>
    <mergeCell ref="S18:S23"/>
    <mergeCell ref="T18:T23"/>
    <mergeCell ref="U18:U23"/>
    <mergeCell ref="AK25:AM25"/>
    <mergeCell ref="AV25:AX25"/>
    <mergeCell ref="AT18:AT23"/>
    <mergeCell ref="AU18:AU23"/>
    <mergeCell ref="X24:Z24"/>
    <mergeCell ref="AD24:AJ24"/>
    <mergeCell ref="AK24:AM24"/>
    <mergeCell ref="AN24:AU24"/>
    <mergeCell ref="AV18:AV23"/>
    <mergeCell ref="AP18:AP23"/>
    <mergeCell ref="AE18:AE23"/>
    <mergeCell ref="AF18:AF23"/>
    <mergeCell ref="AG18:AG23"/>
    <mergeCell ref="AH18:AH23"/>
    <mergeCell ref="B55:C55"/>
    <mergeCell ref="B18:B25"/>
    <mergeCell ref="C18:C25"/>
    <mergeCell ref="F18:F23"/>
    <mergeCell ref="G18:G23"/>
    <mergeCell ref="H18:H23"/>
    <mergeCell ref="I18:I23"/>
    <mergeCell ref="AW18:AW23"/>
    <mergeCell ref="AX18:AX23"/>
    <mergeCell ref="F24:L24"/>
    <mergeCell ref="M24:O24"/>
    <mergeCell ref="P24:W24"/>
    <mergeCell ref="AV24:AX24"/>
    <mergeCell ref="AI18:AI23"/>
    <mergeCell ref="AJ18:AJ23"/>
    <mergeCell ref="AK18:AK23"/>
    <mergeCell ref="AL18:AL23"/>
    <mergeCell ref="AM18:AM23"/>
    <mergeCell ref="AN18:AN23"/>
    <mergeCell ref="AO18:AO23"/>
    <mergeCell ref="AQ18:AQ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A5" zoomScale="90" zoomScaleNormal="90" workbookViewId="0">
      <selection activeCell="W27" sqref="W27"/>
    </sheetView>
  </sheetViews>
  <sheetFormatPr defaultColWidth="8.7109375" defaultRowHeight="15.75" x14ac:dyDescent="0.25"/>
  <cols>
    <col min="1" max="1" width="3.5703125" style="5" customWidth="1"/>
    <col min="2" max="2" width="15.85546875" style="5" customWidth="1"/>
    <col min="3" max="3" width="6.5703125" style="5" customWidth="1"/>
    <col min="4" max="5" width="6.5703125" style="5" hidden="1" customWidth="1"/>
    <col min="6" max="13" width="5.5703125" style="5" customWidth="1"/>
    <col min="14" max="14" width="6.5703125" style="5" customWidth="1"/>
    <col min="15" max="15" width="6.85546875" style="5" customWidth="1"/>
    <col min="16" max="24" width="5.5703125" style="5" customWidth="1"/>
    <col min="25" max="25" width="6.42578125" style="5" customWidth="1"/>
    <col min="26" max="26" width="9" style="5" customWidth="1"/>
    <col min="27" max="27" width="11.5703125" style="5" customWidth="1"/>
    <col min="28" max="28" width="6.85546875" style="5" customWidth="1"/>
    <col min="29" max="29" width="7.140625" style="5" customWidth="1"/>
    <col min="30" max="37" width="5.5703125" style="5" customWidth="1"/>
    <col min="38" max="38" width="6.28515625" style="5" customWidth="1"/>
    <col min="39" max="39" width="9.140625" style="5" customWidth="1"/>
    <col min="40" max="48" width="5.5703125" style="5" customWidth="1"/>
    <col min="49" max="49" width="6.42578125" style="5" customWidth="1"/>
    <col min="50" max="50" width="7.140625" style="5" customWidth="1"/>
    <col min="51" max="51" width="9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L4" s="182"/>
      <c r="AE4" s="182" t="s">
        <v>3</v>
      </c>
      <c r="AF4" s="182"/>
      <c r="AG4" s="182"/>
      <c r="AH4" s="182"/>
      <c r="AI4" s="182"/>
      <c r="AJ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AD5" s="2"/>
      <c r="AE5" s="2"/>
      <c r="AF5" s="2"/>
      <c r="AG5" s="2"/>
      <c r="AH5" s="2"/>
      <c r="AI5" s="2"/>
      <c r="AJ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167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140"/>
      <c r="C14" s="140"/>
    </row>
    <row r="15" spans="2:52" ht="16.5" thickBot="1" x14ac:dyDescent="0.3">
      <c r="B15" s="140"/>
      <c r="C15" s="140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141"/>
      <c r="C17" s="141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7" t="s">
        <v>21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5"/>
      <c r="AM17" s="166"/>
      <c r="AN17" s="167" t="s">
        <v>21</v>
      </c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86</v>
      </c>
      <c r="G18" s="161" t="s">
        <v>31</v>
      </c>
      <c r="H18" s="161" t="s">
        <v>87</v>
      </c>
      <c r="I18" s="161" t="s">
        <v>67</v>
      </c>
      <c r="J18" s="161" t="s">
        <v>88</v>
      </c>
      <c r="K18" s="161" t="s">
        <v>102</v>
      </c>
      <c r="L18" s="161" t="s">
        <v>175</v>
      </c>
      <c r="M18" s="161" t="s">
        <v>53</v>
      </c>
      <c r="N18" s="161" t="s">
        <v>54</v>
      </c>
      <c r="O18" s="174" t="s">
        <v>57</v>
      </c>
      <c r="P18" s="173" t="s">
        <v>97</v>
      </c>
      <c r="Q18" s="161" t="s">
        <v>98</v>
      </c>
      <c r="R18" s="161" t="s">
        <v>99</v>
      </c>
      <c r="S18" s="161" t="s">
        <v>37</v>
      </c>
      <c r="T18" s="161" t="s">
        <v>79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86</v>
      </c>
      <c r="AE18" s="161" t="s">
        <v>31</v>
      </c>
      <c r="AF18" s="161" t="s">
        <v>87</v>
      </c>
      <c r="AG18" s="161" t="s">
        <v>67</v>
      </c>
      <c r="AH18" s="161" t="s">
        <v>88</v>
      </c>
      <c r="AI18" s="161" t="s">
        <v>102</v>
      </c>
      <c r="AJ18" s="161" t="s">
        <v>175</v>
      </c>
      <c r="AK18" s="161" t="s">
        <v>53</v>
      </c>
      <c r="AL18" s="161" t="s">
        <v>54</v>
      </c>
      <c r="AM18" s="174" t="s">
        <v>57</v>
      </c>
      <c r="AN18" s="173" t="s">
        <v>97</v>
      </c>
      <c r="AO18" s="161" t="s">
        <v>98</v>
      </c>
      <c r="AP18" s="161" t="s">
        <v>99</v>
      </c>
      <c r="AQ18" s="161" t="s">
        <v>37</v>
      </c>
      <c r="AR18" s="161" t="s">
        <v>79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61"/>
      <c r="O19" s="175"/>
      <c r="P19" s="173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61"/>
      <c r="AM19" s="175"/>
      <c r="AN19" s="173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61"/>
      <c r="O20" s="175"/>
      <c r="P20" s="173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61"/>
      <c r="AM20" s="175"/>
      <c r="AN20" s="173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61"/>
      <c r="O21" s="175"/>
      <c r="P21" s="173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61"/>
      <c r="AM21" s="175"/>
      <c r="AN21" s="173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61"/>
      <c r="O22" s="175"/>
      <c r="P22" s="173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61"/>
      <c r="AM22" s="175"/>
      <c r="AN22" s="173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21.6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61"/>
      <c r="O23" s="176"/>
      <c r="P23" s="173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61"/>
      <c r="AM23" s="176"/>
      <c r="AN23" s="173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/>
      <c r="M24" s="157" t="s">
        <v>56</v>
      </c>
      <c r="N24" s="157"/>
      <c r="O24" s="158"/>
      <c r="P24" s="159" t="s">
        <v>13</v>
      </c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/>
      <c r="AK24" s="157" t="s">
        <v>56</v>
      </c>
      <c r="AL24" s="157"/>
      <c r="AM24" s="158"/>
      <c r="AN24" s="159" t="s">
        <v>13</v>
      </c>
      <c r="AO24" s="153"/>
      <c r="AP24" s="153"/>
      <c r="AQ24" s="153"/>
      <c r="AR24" s="153"/>
      <c r="AS24" s="153"/>
      <c r="AT24" s="153"/>
      <c r="AU24" s="153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142">
        <v>200</v>
      </c>
      <c r="H25" s="142">
        <v>30</v>
      </c>
      <c r="I25" s="142">
        <v>40</v>
      </c>
      <c r="J25" s="142">
        <v>200</v>
      </c>
      <c r="K25" s="142">
        <v>250</v>
      </c>
      <c r="L25" s="142">
        <v>220</v>
      </c>
      <c r="M25" s="150">
        <v>28</v>
      </c>
      <c r="N25" s="150"/>
      <c r="O25" s="151"/>
      <c r="P25" s="20">
        <v>80</v>
      </c>
      <c r="Q25" s="142">
        <v>250</v>
      </c>
      <c r="R25" s="142">
        <v>300</v>
      </c>
      <c r="S25" s="142">
        <v>120</v>
      </c>
      <c r="T25" s="142">
        <v>200</v>
      </c>
      <c r="U25" s="142">
        <v>50</v>
      </c>
      <c r="V25" s="142">
        <v>50</v>
      </c>
      <c r="W25" s="142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230</v>
      </c>
      <c r="AE25" s="142">
        <v>200</v>
      </c>
      <c r="AF25" s="142">
        <v>40</v>
      </c>
      <c r="AG25" s="142">
        <v>50</v>
      </c>
      <c r="AH25" s="142">
        <v>200</v>
      </c>
      <c r="AI25" s="142">
        <v>250</v>
      </c>
      <c r="AJ25" s="142">
        <v>327</v>
      </c>
      <c r="AK25" s="150">
        <v>7</v>
      </c>
      <c r="AL25" s="150"/>
      <c r="AM25" s="151"/>
      <c r="AN25" s="20">
        <v>120</v>
      </c>
      <c r="AO25" s="142">
        <v>300</v>
      </c>
      <c r="AP25" s="142">
        <v>320</v>
      </c>
      <c r="AQ25" s="142">
        <v>120</v>
      </c>
      <c r="AR25" s="142">
        <v>200</v>
      </c>
      <c r="AS25" s="142">
        <v>70</v>
      </c>
      <c r="AT25" s="142">
        <v>70</v>
      </c>
      <c r="AU25" s="142">
        <v>250</v>
      </c>
      <c r="AV25" s="152">
        <v>7</v>
      </c>
      <c r="AW25" s="153"/>
      <c r="AX25" s="154"/>
      <c r="AY25" s="172"/>
      <c r="AZ25" s="192"/>
    </row>
    <row r="26" spans="2:52" s="69" customFormat="1" x14ac:dyDescent="0.25">
      <c r="B26" s="59" t="s">
        <v>69</v>
      </c>
      <c r="C26" s="60">
        <v>8.5</v>
      </c>
      <c r="D26" s="59">
        <v>53.5</v>
      </c>
      <c r="E26" s="61">
        <v>50</v>
      </c>
      <c r="F26" s="62">
        <v>80</v>
      </c>
      <c r="G26" s="59"/>
      <c r="H26" s="59"/>
      <c r="I26" s="59"/>
      <c r="J26" s="59"/>
      <c r="K26" s="59"/>
      <c r="L26" s="59"/>
      <c r="M26" s="59">
        <f>SUM(F26:L26)</f>
        <v>80</v>
      </c>
      <c r="N26" s="60">
        <f>C26*M26/48</f>
        <v>14.166666666666666</v>
      </c>
      <c r="O26" s="63">
        <f>M26*$M$25/48</f>
        <v>46.666666666666664</v>
      </c>
      <c r="P26" s="62"/>
      <c r="Q26" s="59"/>
      <c r="R26" s="59">
        <v>1</v>
      </c>
      <c r="S26" s="59"/>
      <c r="T26" s="59"/>
      <c r="U26" s="59"/>
      <c r="V26" s="59"/>
      <c r="W26" s="59"/>
      <c r="X26" s="59">
        <f t="shared" ref="X26:X52" si="0">SUM(P26:W26)</f>
        <v>1</v>
      </c>
      <c r="Y26" s="60">
        <f>C26*X26</f>
        <v>8.5</v>
      </c>
      <c r="Z26" s="64">
        <f>X26*$X$25</f>
        <v>28</v>
      </c>
      <c r="AA26" s="65">
        <f t="shared" ref="AA26:AA52" si="1">O26+Z26</f>
        <v>74.666666666666657</v>
      </c>
      <c r="AB26" s="66">
        <v>53.5</v>
      </c>
      <c r="AC26" s="59">
        <v>50</v>
      </c>
      <c r="AD26" s="62">
        <v>90</v>
      </c>
      <c r="AE26" s="59"/>
      <c r="AF26" s="59"/>
      <c r="AG26" s="59"/>
      <c r="AH26" s="59"/>
      <c r="AI26" s="59"/>
      <c r="AJ26" s="59"/>
      <c r="AK26" s="59">
        <f t="shared" ref="AK26:AK52" si="2">SUM(AD26:AJ26)</f>
        <v>90</v>
      </c>
      <c r="AL26" s="60">
        <f>C26*AK26/48</f>
        <v>15.9375</v>
      </c>
      <c r="AM26" s="63">
        <f>AK26*$AK$25/48</f>
        <v>13.125</v>
      </c>
      <c r="AN26" s="62"/>
      <c r="AO26" s="59"/>
      <c r="AP26" s="59">
        <v>2</v>
      </c>
      <c r="AQ26" s="59"/>
      <c r="AR26" s="59"/>
      <c r="AS26" s="59"/>
      <c r="AT26" s="59"/>
      <c r="AU26" s="59"/>
      <c r="AV26" s="59">
        <f t="shared" ref="AV26:AV52" si="3">SUM(AN26:AU26)</f>
        <v>2</v>
      </c>
      <c r="AW26" s="60">
        <f>C26*AV26</f>
        <v>17</v>
      </c>
      <c r="AX26" s="64">
        <f>AV26*$AV$25</f>
        <v>14</v>
      </c>
      <c r="AY26" s="67">
        <f t="shared" ref="AY26:AY52" si="4">AM26+AX26</f>
        <v>27.125</v>
      </c>
      <c r="AZ26" s="68">
        <f t="shared" ref="AZ26:AZ52" si="5">AA26+AY26</f>
        <v>101.79166666666666</v>
      </c>
    </row>
    <row r="27" spans="2:52" s="77" customFormat="1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80</v>
      </c>
      <c r="G27" s="58">
        <v>130</v>
      </c>
      <c r="H27" s="58"/>
      <c r="I27" s="58"/>
      <c r="J27" s="58"/>
      <c r="K27" s="58"/>
      <c r="L27" s="58"/>
      <c r="M27" s="58">
        <f t="shared" ref="M27:M52" si="6">SUM(F27:L27)</f>
        <v>210</v>
      </c>
      <c r="N27" s="33">
        <f>C27*M27/1000</f>
        <v>15.75</v>
      </c>
      <c r="O27" s="71">
        <f>M27*$M$25/1000</f>
        <v>5.88</v>
      </c>
      <c r="P27" s="57"/>
      <c r="Q27" s="58"/>
      <c r="R27" s="58"/>
      <c r="S27" s="58"/>
      <c r="T27" s="58"/>
      <c r="U27" s="58"/>
      <c r="V27" s="58"/>
      <c r="W27" s="58"/>
      <c r="X27" s="58">
        <f t="shared" si="0"/>
        <v>0</v>
      </c>
      <c r="Y27" s="33">
        <f t="shared" ref="Y27:Y52" si="7">C27*X27/1000</f>
        <v>0</v>
      </c>
      <c r="Z27" s="72">
        <f t="shared" ref="Z27:Z52" si="8">X27*$X$25/1000</f>
        <v>0</v>
      </c>
      <c r="AA27" s="73">
        <f t="shared" si="1"/>
        <v>5.88</v>
      </c>
      <c r="AB27" s="74">
        <v>88</v>
      </c>
      <c r="AC27" s="58">
        <v>64.8</v>
      </c>
      <c r="AD27" s="57">
        <v>90</v>
      </c>
      <c r="AE27" s="58">
        <v>130</v>
      </c>
      <c r="AF27" s="58"/>
      <c r="AG27" s="58"/>
      <c r="AH27" s="58"/>
      <c r="AI27" s="58"/>
      <c r="AJ27" s="58"/>
      <c r="AK27" s="58">
        <f t="shared" si="2"/>
        <v>220</v>
      </c>
      <c r="AL27" s="33">
        <f>C27*AK27/1000</f>
        <v>16.5</v>
      </c>
      <c r="AM27" s="63">
        <f t="shared" ref="AM27:AM52" si="9">AK27*$AK$25/1000</f>
        <v>1.54</v>
      </c>
      <c r="AN27" s="57"/>
      <c r="AO27" s="58"/>
      <c r="AP27" s="58"/>
      <c r="AQ27" s="58"/>
      <c r="AR27" s="58"/>
      <c r="AS27" s="58"/>
      <c r="AT27" s="58"/>
      <c r="AU27" s="58"/>
      <c r="AV27" s="58">
        <f t="shared" si="3"/>
        <v>0</v>
      </c>
      <c r="AW27" s="33">
        <f t="shared" ref="AW27:AW52" si="10">C27*AV27/1000</f>
        <v>0</v>
      </c>
      <c r="AX27" s="64">
        <f t="shared" ref="AX27:AX52" si="11">AV27*$AV$25/1000</f>
        <v>0</v>
      </c>
      <c r="AY27" s="75">
        <f t="shared" si="4"/>
        <v>1.54</v>
      </c>
      <c r="AZ27" s="76">
        <f t="shared" si="5"/>
        <v>7.42</v>
      </c>
    </row>
    <row r="28" spans="2:52" x14ac:dyDescent="0.25">
      <c r="B28" s="14" t="s">
        <v>40</v>
      </c>
      <c r="C28" s="15">
        <v>650</v>
      </c>
      <c r="D28" s="14">
        <v>6</v>
      </c>
      <c r="E28" s="11">
        <v>6</v>
      </c>
      <c r="F28" s="57">
        <v>6</v>
      </c>
      <c r="G28" s="58"/>
      <c r="H28" s="58"/>
      <c r="I28" s="58">
        <v>5</v>
      </c>
      <c r="J28" s="58"/>
      <c r="K28" s="58"/>
      <c r="L28" s="58"/>
      <c r="M28" s="14">
        <f t="shared" si="6"/>
        <v>11</v>
      </c>
      <c r="N28" s="15">
        <f t="shared" ref="N28:N52" si="12">C28*M28/1000</f>
        <v>7.15</v>
      </c>
      <c r="O28" s="37">
        <f t="shared" ref="O28:O52" si="13">M28*$M$25/1000</f>
        <v>0.308</v>
      </c>
      <c r="P28" s="13"/>
      <c r="Q28" s="14"/>
      <c r="R28" s="14">
        <v>4.3</v>
      </c>
      <c r="S28" s="14"/>
      <c r="T28" s="14"/>
      <c r="U28" s="14"/>
      <c r="V28" s="14"/>
      <c r="W28" s="14"/>
      <c r="X28" s="14">
        <f t="shared" si="0"/>
        <v>4.3</v>
      </c>
      <c r="Y28" s="15">
        <f t="shared" si="7"/>
        <v>2.7949999999999999</v>
      </c>
      <c r="Z28" s="39">
        <f t="shared" si="8"/>
        <v>0.12039999999999999</v>
      </c>
      <c r="AA28" s="41">
        <f t="shared" si="1"/>
        <v>0.4284</v>
      </c>
      <c r="AB28" s="10">
        <v>8</v>
      </c>
      <c r="AC28" s="14">
        <v>8</v>
      </c>
      <c r="AD28" s="13">
        <v>7</v>
      </c>
      <c r="AE28" s="14"/>
      <c r="AF28" s="14"/>
      <c r="AG28" s="14">
        <v>5</v>
      </c>
      <c r="AH28" s="14"/>
      <c r="AI28" s="14"/>
      <c r="AJ28" s="14"/>
      <c r="AK28" s="14">
        <f t="shared" si="2"/>
        <v>12</v>
      </c>
      <c r="AL28" s="15">
        <f t="shared" ref="AL28:AL52" si="14">C28*AK28/1000</f>
        <v>7.8</v>
      </c>
      <c r="AM28" s="63">
        <f t="shared" si="9"/>
        <v>8.4000000000000005E-2</v>
      </c>
      <c r="AN28" s="13"/>
      <c r="AO28" s="14"/>
      <c r="AP28" s="14">
        <v>4.5999999999999996</v>
      </c>
      <c r="AQ28" s="14"/>
      <c r="AR28" s="14"/>
      <c r="AS28" s="14"/>
      <c r="AT28" s="14"/>
      <c r="AU28" s="14"/>
      <c r="AV28" s="14">
        <f t="shared" si="3"/>
        <v>4.5999999999999996</v>
      </c>
      <c r="AW28" s="15">
        <f t="shared" si="10"/>
        <v>2.9899999999999993</v>
      </c>
      <c r="AX28" s="64">
        <f t="shared" si="11"/>
        <v>3.2199999999999993E-2</v>
      </c>
      <c r="AY28" s="50">
        <f t="shared" si="4"/>
        <v>0.1162</v>
      </c>
      <c r="AZ28" s="49">
        <f t="shared" si="5"/>
        <v>0.54459999999999997</v>
      </c>
    </row>
    <row r="29" spans="2:52" x14ac:dyDescent="0.25">
      <c r="B29" s="58" t="s">
        <v>89</v>
      </c>
      <c r="C29" s="15">
        <v>130</v>
      </c>
      <c r="D29" s="14">
        <v>7.2</v>
      </c>
      <c r="E29" s="11">
        <v>6</v>
      </c>
      <c r="F29" s="57">
        <v>60</v>
      </c>
      <c r="G29" s="58"/>
      <c r="H29" s="58"/>
      <c r="I29" s="58"/>
      <c r="J29" s="58"/>
      <c r="K29" s="58"/>
      <c r="L29" s="58"/>
      <c r="M29" s="14">
        <f t="shared" si="6"/>
        <v>60</v>
      </c>
      <c r="N29" s="15">
        <f t="shared" si="12"/>
        <v>7.8</v>
      </c>
      <c r="O29" s="37">
        <f t="shared" si="13"/>
        <v>1.68</v>
      </c>
      <c r="P29" s="13"/>
      <c r="Q29" s="14"/>
      <c r="R29" s="14"/>
      <c r="S29" s="14"/>
      <c r="T29" s="14"/>
      <c r="U29" s="14"/>
      <c r="V29" s="14"/>
      <c r="W29" s="14"/>
      <c r="X29" s="14">
        <f t="shared" si="0"/>
        <v>0</v>
      </c>
      <c r="Y29" s="15">
        <f t="shared" si="7"/>
        <v>0</v>
      </c>
      <c r="Z29" s="39">
        <f t="shared" si="8"/>
        <v>0</v>
      </c>
      <c r="AA29" s="41">
        <f t="shared" si="1"/>
        <v>1.68</v>
      </c>
      <c r="AB29" s="10">
        <v>9.6</v>
      </c>
      <c r="AC29" s="14">
        <v>8</v>
      </c>
      <c r="AD29" s="13">
        <v>69</v>
      </c>
      <c r="AE29" s="14"/>
      <c r="AF29" s="14"/>
      <c r="AG29" s="14"/>
      <c r="AH29" s="14"/>
      <c r="AI29" s="14"/>
      <c r="AJ29" s="14"/>
      <c r="AK29" s="14">
        <f t="shared" si="2"/>
        <v>69</v>
      </c>
      <c r="AL29" s="15">
        <f t="shared" si="14"/>
        <v>8.9700000000000006</v>
      </c>
      <c r="AM29" s="63">
        <f t="shared" si="9"/>
        <v>0.48299999999999998</v>
      </c>
      <c r="AN29" s="13"/>
      <c r="AO29" s="14"/>
      <c r="AP29" s="14"/>
      <c r="AQ29" s="14"/>
      <c r="AR29" s="14"/>
      <c r="AS29" s="14"/>
      <c r="AT29" s="14"/>
      <c r="AU29" s="14"/>
      <c r="AV29" s="14">
        <f t="shared" si="3"/>
        <v>0</v>
      </c>
      <c r="AW29" s="15">
        <f t="shared" si="10"/>
        <v>0</v>
      </c>
      <c r="AX29" s="64">
        <f t="shared" si="11"/>
        <v>0</v>
      </c>
      <c r="AY29" s="50">
        <f t="shared" si="4"/>
        <v>0.48299999999999998</v>
      </c>
      <c r="AZ29" s="49">
        <f t="shared" si="5"/>
        <v>2.1629999999999998</v>
      </c>
    </row>
    <row r="30" spans="2:52" x14ac:dyDescent="0.25">
      <c r="B30" s="58" t="s">
        <v>17</v>
      </c>
      <c r="C30" s="15">
        <v>380</v>
      </c>
      <c r="D30" s="14">
        <v>18.600000000000001</v>
      </c>
      <c r="E30" s="11">
        <v>15</v>
      </c>
      <c r="F30" s="57"/>
      <c r="G30" s="58">
        <v>5</v>
      </c>
      <c r="H30" s="58"/>
      <c r="I30" s="58"/>
      <c r="J30" s="58"/>
      <c r="K30" s="58"/>
      <c r="L30" s="58"/>
      <c r="M30" s="14">
        <f t="shared" si="6"/>
        <v>5</v>
      </c>
      <c r="N30" s="15">
        <f t="shared" si="12"/>
        <v>1.9</v>
      </c>
      <c r="O30" s="37">
        <f t="shared" si="13"/>
        <v>0.14000000000000001</v>
      </c>
      <c r="P30" s="13"/>
      <c r="Q30" s="14"/>
      <c r="R30" s="14"/>
      <c r="S30" s="14"/>
      <c r="T30" s="14"/>
      <c r="U30" s="14"/>
      <c r="V30" s="14"/>
      <c r="W30" s="14"/>
      <c r="X30" s="14">
        <f t="shared" si="0"/>
        <v>0</v>
      </c>
      <c r="Y30" s="15">
        <f t="shared" si="7"/>
        <v>0</v>
      </c>
      <c r="Z30" s="39">
        <f t="shared" si="8"/>
        <v>0</v>
      </c>
      <c r="AA30" s="41">
        <f t="shared" si="1"/>
        <v>0.14000000000000001</v>
      </c>
      <c r="AB30" s="10">
        <v>24.8</v>
      </c>
      <c r="AC30" s="14">
        <v>20</v>
      </c>
      <c r="AD30" s="13"/>
      <c r="AE30" s="14">
        <v>5</v>
      </c>
      <c r="AF30" s="14"/>
      <c r="AG30" s="14"/>
      <c r="AH30" s="14"/>
      <c r="AI30" s="14"/>
      <c r="AJ30" s="14"/>
      <c r="AK30" s="14">
        <f t="shared" si="2"/>
        <v>5</v>
      </c>
      <c r="AL30" s="15">
        <f t="shared" si="14"/>
        <v>1.9</v>
      </c>
      <c r="AM30" s="63">
        <f t="shared" si="9"/>
        <v>3.5000000000000003E-2</v>
      </c>
      <c r="AN30" s="13"/>
      <c r="AO30" s="14"/>
      <c r="AP30" s="14"/>
      <c r="AQ30" s="14"/>
      <c r="AR30" s="58"/>
      <c r="AS30" s="58"/>
      <c r="AT30" s="58"/>
      <c r="AU30" s="58"/>
      <c r="AV30" s="14">
        <f t="shared" si="3"/>
        <v>0</v>
      </c>
      <c r="AW30" s="15">
        <f t="shared" si="10"/>
        <v>0</v>
      </c>
      <c r="AX30" s="64">
        <f t="shared" si="11"/>
        <v>0</v>
      </c>
      <c r="AY30" s="50">
        <f t="shared" si="4"/>
        <v>3.5000000000000003E-2</v>
      </c>
      <c r="AZ30" s="49">
        <f t="shared" si="5"/>
        <v>0.17500000000000002</v>
      </c>
    </row>
    <row r="31" spans="2:52" x14ac:dyDescent="0.25">
      <c r="B31" s="58" t="s">
        <v>18</v>
      </c>
      <c r="C31" s="15">
        <v>68</v>
      </c>
      <c r="D31" s="14">
        <v>41</v>
      </c>
      <c r="E31" s="11">
        <v>41</v>
      </c>
      <c r="F31" s="57"/>
      <c r="G31" s="58">
        <v>25</v>
      </c>
      <c r="H31" s="58"/>
      <c r="I31" s="58"/>
      <c r="J31" s="58"/>
      <c r="K31" s="58"/>
      <c r="L31" s="58"/>
      <c r="M31" s="14">
        <f t="shared" si="6"/>
        <v>25</v>
      </c>
      <c r="N31" s="15">
        <f t="shared" si="12"/>
        <v>1.7</v>
      </c>
      <c r="O31" s="37">
        <f t="shared" si="13"/>
        <v>0.7</v>
      </c>
      <c r="P31" s="13"/>
      <c r="Q31" s="14"/>
      <c r="R31" s="14"/>
      <c r="S31" s="14"/>
      <c r="T31" s="14">
        <v>15</v>
      </c>
      <c r="U31" s="14"/>
      <c r="V31" s="14"/>
      <c r="W31" s="14"/>
      <c r="X31" s="14">
        <f t="shared" si="0"/>
        <v>15</v>
      </c>
      <c r="Y31" s="15">
        <f t="shared" si="7"/>
        <v>1.02</v>
      </c>
      <c r="Z31" s="39">
        <f t="shared" si="8"/>
        <v>0.42</v>
      </c>
      <c r="AA31" s="41">
        <f t="shared" si="1"/>
        <v>1.1199999999999999</v>
      </c>
      <c r="AB31" s="10">
        <v>54</v>
      </c>
      <c r="AC31" s="14">
        <v>54</v>
      </c>
      <c r="AD31" s="13"/>
      <c r="AE31" s="14">
        <v>25</v>
      </c>
      <c r="AF31" s="58"/>
      <c r="AG31" s="58"/>
      <c r="AH31" s="58"/>
      <c r="AI31" s="58"/>
      <c r="AJ31" s="58"/>
      <c r="AK31" s="14">
        <f t="shared" si="2"/>
        <v>25</v>
      </c>
      <c r="AL31" s="15">
        <f t="shared" si="14"/>
        <v>1.7</v>
      </c>
      <c r="AM31" s="63">
        <f t="shared" si="9"/>
        <v>0.17499999999999999</v>
      </c>
      <c r="AN31" s="13"/>
      <c r="AO31" s="14"/>
      <c r="AP31" s="14"/>
      <c r="AQ31" s="14"/>
      <c r="AR31" s="58">
        <v>15</v>
      </c>
      <c r="AS31" s="58"/>
      <c r="AT31" s="58"/>
      <c r="AU31" s="58"/>
      <c r="AV31" s="14">
        <f t="shared" si="3"/>
        <v>15</v>
      </c>
      <c r="AW31" s="15">
        <f t="shared" si="10"/>
        <v>1.02</v>
      </c>
      <c r="AX31" s="64">
        <f t="shared" si="11"/>
        <v>0.105</v>
      </c>
      <c r="AY31" s="50">
        <f t="shared" si="4"/>
        <v>0.27999999999999997</v>
      </c>
      <c r="AZ31" s="49">
        <f t="shared" si="5"/>
        <v>1.4</v>
      </c>
    </row>
    <row r="32" spans="2:52" x14ac:dyDescent="0.25">
      <c r="B32" s="58" t="s">
        <v>90</v>
      </c>
      <c r="C32" s="15">
        <v>420</v>
      </c>
      <c r="D32" s="14">
        <v>5</v>
      </c>
      <c r="E32" s="11">
        <v>5</v>
      </c>
      <c r="F32" s="57"/>
      <c r="G32" s="58"/>
      <c r="H32" s="58">
        <v>31</v>
      </c>
      <c r="I32" s="58"/>
      <c r="J32" s="58"/>
      <c r="K32" s="58"/>
      <c r="L32" s="58"/>
      <c r="M32" s="14">
        <f t="shared" si="6"/>
        <v>31</v>
      </c>
      <c r="N32" s="15">
        <f t="shared" si="12"/>
        <v>13.02</v>
      </c>
      <c r="O32" s="37">
        <f t="shared" si="13"/>
        <v>0.86799999999999999</v>
      </c>
      <c r="P32" s="13"/>
      <c r="Q32" s="14"/>
      <c r="R32" s="14"/>
      <c r="S32" s="14"/>
      <c r="T32" s="58"/>
      <c r="U32" s="14"/>
      <c r="V32" s="14"/>
      <c r="W32" s="14"/>
      <c r="X32" s="14">
        <f t="shared" si="0"/>
        <v>0</v>
      </c>
      <c r="Y32" s="15">
        <f t="shared" si="7"/>
        <v>0</v>
      </c>
      <c r="Z32" s="39">
        <f t="shared" si="8"/>
        <v>0</v>
      </c>
      <c r="AA32" s="41">
        <f t="shared" si="1"/>
        <v>0.86799999999999999</v>
      </c>
      <c r="AB32" s="10">
        <v>5</v>
      </c>
      <c r="AC32" s="14">
        <v>5</v>
      </c>
      <c r="AD32" s="13"/>
      <c r="AE32" s="14"/>
      <c r="AF32" s="58">
        <v>41</v>
      </c>
      <c r="AG32" s="58"/>
      <c r="AH32" s="58"/>
      <c r="AI32" s="58"/>
      <c r="AJ32" s="58"/>
      <c r="AK32" s="14">
        <f t="shared" si="2"/>
        <v>41</v>
      </c>
      <c r="AL32" s="15">
        <f t="shared" si="14"/>
        <v>17.22</v>
      </c>
      <c r="AM32" s="63">
        <f t="shared" si="9"/>
        <v>0.28699999999999998</v>
      </c>
      <c r="AN32" s="13"/>
      <c r="AO32" s="14"/>
      <c r="AP32" s="14"/>
      <c r="AQ32" s="14"/>
      <c r="AR32" s="58"/>
      <c r="AS32" s="58"/>
      <c r="AT32" s="58"/>
      <c r="AU32" s="58"/>
      <c r="AV32" s="14">
        <f t="shared" si="3"/>
        <v>0</v>
      </c>
      <c r="AW32" s="15">
        <f t="shared" si="10"/>
        <v>0</v>
      </c>
      <c r="AX32" s="64">
        <f t="shared" si="11"/>
        <v>0</v>
      </c>
      <c r="AY32" s="50">
        <f t="shared" si="4"/>
        <v>0.28699999999999998</v>
      </c>
      <c r="AZ32" s="49">
        <f t="shared" si="5"/>
        <v>1.155</v>
      </c>
    </row>
    <row r="33" spans="2:52" x14ac:dyDescent="0.25">
      <c r="B33" s="58" t="s">
        <v>22</v>
      </c>
      <c r="C33" s="15">
        <v>47</v>
      </c>
      <c r="D33" s="14">
        <v>10</v>
      </c>
      <c r="E33" s="11">
        <v>10</v>
      </c>
      <c r="F33" s="57"/>
      <c r="G33" s="58"/>
      <c r="H33" s="58"/>
      <c r="I33" s="58">
        <v>40</v>
      </c>
      <c r="J33" s="58"/>
      <c r="K33" s="58"/>
      <c r="L33" s="58"/>
      <c r="M33" s="14">
        <f t="shared" si="6"/>
        <v>40</v>
      </c>
      <c r="N33" s="15">
        <f t="shared" si="12"/>
        <v>1.88</v>
      </c>
      <c r="O33" s="37">
        <f t="shared" si="13"/>
        <v>1.1200000000000001</v>
      </c>
      <c r="P33" s="13"/>
      <c r="Q33" s="14"/>
      <c r="R33" s="14"/>
      <c r="S33" s="14"/>
      <c r="T33" s="58"/>
      <c r="U33" s="14">
        <v>50</v>
      </c>
      <c r="V33" s="14"/>
      <c r="W33" s="14"/>
      <c r="X33" s="14">
        <f t="shared" si="0"/>
        <v>50</v>
      </c>
      <c r="Y33" s="15">
        <f t="shared" si="7"/>
        <v>2.35</v>
      </c>
      <c r="Z33" s="39">
        <f t="shared" si="8"/>
        <v>1.4</v>
      </c>
      <c r="AA33" s="41">
        <f t="shared" si="1"/>
        <v>2.52</v>
      </c>
      <c r="AB33" s="10">
        <v>10</v>
      </c>
      <c r="AC33" s="14">
        <v>10</v>
      </c>
      <c r="AD33" s="13"/>
      <c r="AE33" s="14"/>
      <c r="AF33" s="58"/>
      <c r="AG33" s="58">
        <v>50</v>
      </c>
      <c r="AH33" s="58"/>
      <c r="AI33" s="58"/>
      <c r="AJ33" s="58"/>
      <c r="AK33" s="14">
        <f t="shared" si="2"/>
        <v>50</v>
      </c>
      <c r="AL33" s="15">
        <f t="shared" si="14"/>
        <v>2.35</v>
      </c>
      <c r="AM33" s="63">
        <f t="shared" si="9"/>
        <v>0.35</v>
      </c>
      <c r="AN33" s="13"/>
      <c r="AO33" s="14"/>
      <c r="AP33" s="14"/>
      <c r="AQ33" s="14"/>
      <c r="AR33" s="58"/>
      <c r="AS33" s="58">
        <v>70</v>
      </c>
      <c r="AT33" s="58"/>
      <c r="AU33" s="58"/>
      <c r="AV33" s="14">
        <f t="shared" si="3"/>
        <v>70</v>
      </c>
      <c r="AW33" s="15">
        <f t="shared" si="10"/>
        <v>3.29</v>
      </c>
      <c r="AX33" s="64">
        <f t="shared" si="11"/>
        <v>0.49</v>
      </c>
      <c r="AY33" s="50">
        <f t="shared" si="4"/>
        <v>0.84</v>
      </c>
      <c r="AZ33" s="49">
        <f t="shared" si="5"/>
        <v>3.36</v>
      </c>
    </row>
    <row r="34" spans="2:52" x14ac:dyDescent="0.25">
      <c r="B34" s="58" t="s">
        <v>88</v>
      </c>
      <c r="C34" s="33">
        <v>95</v>
      </c>
      <c r="D34" s="14">
        <v>100</v>
      </c>
      <c r="E34" s="11">
        <v>100</v>
      </c>
      <c r="F34" s="57"/>
      <c r="G34" s="58"/>
      <c r="H34" s="58"/>
      <c r="I34" s="58"/>
      <c r="J34" s="58">
        <v>200</v>
      </c>
      <c r="K34" s="58"/>
      <c r="L34" s="58"/>
      <c r="M34" s="14">
        <f t="shared" si="6"/>
        <v>200</v>
      </c>
      <c r="N34" s="15">
        <f t="shared" si="12"/>
        <v>19</v>
      </c>
      <c r="O34" s="37">
        <f t="shared" si="13"/>
        <v>5.6</v>
      </c>
      <c r="P34" s="13"/>
      <c r="Q34" s="14"/>
      <c r="R34" s="14"/>
      <c r="S34" s="14"/>
      <c r="T34" s="58"/>
      <c r="U34" s="14"/>
      <c r="V34" s="14"/>
      <c r="W34" s="14"/>
      <c r="X34" s="14">
        <f t="shared" si="0"/>
        <v>0</v>
      </c>
      <c r="Y34" s="15">
        <f t="shared" si="7"/>
        <v>0</v>
      </c>
      <c r="Z34" s="39">
        <f t="shared" si="8"/>
        <v>0</v>
      </c>
      <c r="AA34" s="41">
        <f t="shared" si="1"/>
        <v>5.6</v>
      </c>
      <c r="AB34" s="10">
        <v>100</v>
      </c>
      <c r="AC34" s="14">
        <v>100</v>
      </c>
      <c r="AD34" s="13"/>
      <c r="AE34" s="14"/>
      <c r="AF34" s="58"/>
      <c r="AG34" s="58"/>
      <c r="AH34" s="58">
        <v>200</v>
      </c>
      <c r="AI34" s="58"/>
      <c r="AJ34" s="58"/>
      <c r="AK34" s="14">
        <f t="shared" si="2"/>
        <v>200</v>
      </c>
      <c r="AL34" s="15">
        <f t="shared" si="14"/>
        <v>19</v>
      </c>
      <c r="AM34" s="63">
        <f t="shared" si="9"/>
        <v>1.4</v>
      </c>
      <c r="AN34" s="13"/>
      <c r="AO34" s="14"/>
      <c r="AP34" s="14"/>
      <c r="AQ34" s="14"/>
      <c r="AR34" s="58"/>
      <c r="AS34" s="58"/>
      <c r="AT34" s="58"/>
      <c r="AU34" s="58"/>
      <c r="AV34" s="14">
        <f t="shared" si="3"/>
        <v>0</v>
      </c>
      <c r="AW34" s="15">
        <f t="shared" si="10"/>
        <v>0</v>
      </c>
      <c r="AX34" s="64">
        <f t="shared" si="11"/>
        <v>0</v>
      </c>
      <c r="AY34" s="50">
        <f t="shared" si="4"/>
        <v>1.4</v>
      </c>
      <c r="AZ34" s="49">
        <f t="shared" si="5"/>
        <v>7</v>
      </c>
    </row>
    <row r="35" spans="2:52" x14ac:dyDescent="0.25">
      <c r="B35" s="58" t="s">
        <v>25</v>
      </c>
      <c r="C35" s="33">
        <v>55</v>
      </c>
      <c r="D35" s="14">
        <v>40</v>
      </c>
      <c r="E35" s="11">
        <v>40</v>
      </c>
      <c r="F35" s="57"/>
      <c r="G35" s="58"/>
      <c r="H35" s="58"/>
      <c r="I35" s="58"/>
      <c r="J35" s="58"/>
      <c r="K35" s="58"/>
      <c r="L35" s="58"/>
      <c r="M35" s="14">
        <f t="shared" si="6"/>
        <v>0</v>
      </c>
      <c r="N35" s="15">
        <f t="shared" si="12"/>
        <v>0</v>
      </c>
      <c r="O35" s="37">
        <f t="shared" si="13"/>
        <v>0</v>
      </c>
      <c r="P35" s="13">
        <v>32</v>
      </c>
      <c r="Q35" s="14">
        <v>33.299999999999997</v>
      </c>
      <c r="R35" s="14"/>
      <c r="S35" s="14"/>
      <c r="T35" s="58"/>
      <c r="U35" s="14"/>
      <c r="V35" s="14"/>
      <c r="W35" s="14"/>
      <c r="X35" s="14">
        <f t="shared" si="0"/>
        <v>65.3</v>
      </c>
      <c r="Y35" s="15">
        <f t="shared" si="7"/>
        <v>3.5914999999999999</v>
      </c>
      <c r="Z35" s="39">
        <f t="shared" si="8"/>
        <v>1.8283999999999998</v>
      </c>
      <c r="AA35" s="41">
        <f t="shared" si="1"/>
        <v>1.8283999999999998</v>
      </c>
      <c r="AB35" s="10">
        <v>60</v>
      </c>
      <c r="AC35" s="14">
        <v>60</v>
      </c>
      <c r="AD35" s="13"/>
      <c r="AE35" s="14"/>
      <c r="AF35" s="58"/>
      <c r="AG35" s="58"/>
      <c r="AH35" s="58"/>
      <c r="AI35" s="58"/>
      <c r="AJ35" s="58"/>
      <c r="AK35" s="14">
        <f t="shared" si="2"/>
        <v>0</v>
      </c>
      <c r="AL35" s="15">
        <f t="shared" si="14"/>
        <v>0</v>
      </c>
      <c r="AM35" s="63">
        <f t="shared" si="9"/>
        <v>0</v>
      </c>
      <c r="AN35" s="13">
        <v>48</v>
      </c>
      <c r="AO35" s="14">
        <v>39.9</v>
      </c>
      <c r="AP35" s="14"/>
      <c r="AQ35" s="14"/>
      <c r="AR35" s="58"/>
      <c r="AS35" s="58"/>
      <c r="AT35" s="58"/>
      <c r="AU35" s="58"/>
      <c r="AV35" s="14">
        <f t="shared" si="3"/>
        <v>87.9</v>
      </c>
      <c r="AW35" s="15">
        <f t="shared" si="10"/>
        <v>4.8345000000000002</v>
      </c>
      <c r="AX35" s="64">
        <f t="shared" si="11"/>
        <v>0.61530000000000007</v>
      </c>
      <c r="AY35" s="50">
        <f t="shared" si="4"/>
        <v>0.61530000000000007</v>
      </c>
      <c r="AZ35" s="49">
        <f t="shared" si="5"/>
        <v>2.4436999999999998</v>
      </c>
    </row>
    <row r="36" spans="2:52" x14ac:dyDescent="0.25">
      <c r="B36" s="58" t="s">
        <v>80</v>
      </c>
      <c r="C36" s="33">
        <v>180</v>
      </c>
      <c r="D36" s="14">
        <v>140</v>
      </c>
      <c r="E36" s="11">
        <v>140</v>
      </c>
      <c r="F36" s="57"/>
      <c r="G36" s="58"/>
      <c r="H36" s="58"/>
      <c r="I36" s="58"/>
      <c r="J36" s="58"/>
      <c r="K36" s="58"/>
      <c r="L36" s="58"/>
      <c r="M36" s="14">
        <f t="shared" si="6"/>
        <v>0</v>
      </c>
      <c r="N36" s="15">
        <f t="shared" si="12"/>
        <v>0</v>
      </c>
      <c r="O36" s="37">
        <f t="shared" si="13"/>
        <v>0</v>
      </c>
      <c r="P36" s="13">
        <v>19.2</v>
      </c>
      <c r="Q36" s="14"/>
      <c r="R36" s="14"/>
      <c r="S36" s="14"/>
      <c r="T36" s="14"/>
      <c r="U36" s="14"/>
      <c r="V36" s="14"/>
      <c r="W36" s="14"/>
      <c r="X36" s="14">
        <f t="shared" si="0"/>
        <v>19.2</v>
      </c>
      <c r="Y36" s="15">
        <f t="shared" si="7"/>
        <v>3.456</v>
      </c>
      <c r="Z36" s="39">
        <f t="shared" si="8"/>
        <v>0.53760000000000008</v>
      </c>
      <c r="AA36" s="41">
        <f t="shared" si="1"/>
        <v>0.53760000000000008</v>
      </c>
      <c r="AB36" s="10">
        <v>140</v>
      </c>
      <c r="AC36" s="14">
        <v>140</v>
      </c>
      <c r="AD36" s="13"/>
      <c r="AE36" s="14"/>
      <c r="AF36" s="14"/>
      <c r="AG36" s="14"/>
      <c r="AH36" s="14"/>
      <c r="AI36" s="14"/>
      <c r="AJ36" s="14"/>
      <c r="AK36" s="14">
        <f t="shared" si="2"/>
        <v>0</v>
      </c>
      <c r="AL36" s="15">
        <f t="shared" si="14"/>
        <v>0</v>
      </c>
      <c r="AM36" s="63">
        <f t="shared" si="9"/>
        <v>0</v>
      </c>
      <c r="AN36" s="13">
        <v>28.8</v>
      </c>
      <c r="AO36" s="14"/>
      <c r="AP36" s="14"/>
      <c r="AQ36" s="14"/>
      <c r="AR36" s="58"/>
      <c r="AS36" s="58"/>
      <c r="AT36" s="58"/>
      <c r="AU36" s="58"/>
      <c r="AV36" s="14">
        <f t="shared" si="3"/>
        <v>28.8</v>
      </c>
      <c r="AW36" s="15">
        <f t="shared" si="10"/>
        <v>5.1840000000000002</v>
      </c>
      <c r="AX36" s="64">
        <f t="shared" si="11"/>
        <v>0.2016</v>
      </c>
      <c r="AY36" s="50">
        <f t="shared" si="4"/>
        <v>0.2016</v>
      </c>
      <c r="AZ36" s="49">
        <f t="shared" si="5"/>
        <v>0.73920000000000008</v>
      </c>
    </row>
    <row r="37" spans="2:52" x14ac:dyDescent="0.25">
      <c r="B37" s="58" t="s">
        <v>91</v>
      </c>
      <c r="C37" s="33">
        <v>180</v>
      </c>
      <c r="D37" s="14">
        <v>40</v>
      </c>
      <c r="E37" s="11">
        <v>40</v>
      </c>
      <c r="F37" s="57"/>
      <c r="G37" s="58"/>
      <c r="H37" s="58"/>
      <c r="I37" s="58"/>
      <c r="J37" s="58"/>
      <c r="K37" s="58"/>
      <c r="L37" s="58"/>
      <c r="M37" s="14">
        <f t="shared" si="6"/>
        <v>0</v>
      </c>
      <c r="N37" s="15">
        <f t="shared" si="12"/>
        <v>0</v>
      </c>
      <c r="O37" s="37">
        <f t="shared" si="13"/>
        <v>0</v>
      </c>
      <c r="P37" s="13">
        <v>27.2</v>
      </c>
      <c r="Q37" s="14"/>
      <c r="R37" s="14"/>
      <c r="S37" s="14"/>
      <c r="T37" s="14"/>
      <c r="U37" s="14"/>
      <c r="V37" s="14"/>
      <c r="W37" s="14"/>
      <c r="X37" s="14">
        <f t="shared" si="0"/>
        <v>27.2</v>
      </c>
      <c r="Y37" s="15">
        <f t="shared" si="7"/>
        <v>4.8959999999999999</v>
      </c>
      <c r="Z37" s="39">
        <f t="shared" si="8"/>
        <v>0.76160000000000005</v>
      </c>
      <c r="AA37" s="41">
        <f t="shared" si="1"/>
        <v>0.76160000000000005</v>
      </c>
      <c r="AB37" s="10">
        <v>60</v>
      </c>
      <c r="AC37" s="14">
        <v>60</v>
      </c>
      <c r="AD37" s="13"/>
      <c r="AE37" s="14"/>
      <c r="AF37" s="14"/>
      <c r="AG37" s="14"/>
      <c r="AH37" s="14"/>
      <c r="AI37" s="14"/>
      <c r="AJ37" s="14"/>
      <c r="AK37" s="14">
        <f t="shared" si="2"/>
        <v>0</v>
      </c>
      <c r="AL37" s="15">
        <f t="shared" si="14"/>
        <v>0</v>
      </c>
      <c r="AM37" s="63">
        <f t="shared" si="9"/>
        <v>0</v>
      </c>
      <c r="AN37" s="13">
        <v>40.799999999999997</v>
      </c>
      <c r="AO37" s="14"/>
      <c r="AP37" s="14"/>
      <c r="AQ37" s="14"/>
      <c r="AR37" s="58"/>
      <c r="AS37" s="58"/>
      <c r="AT37" s="58"/>
      <c r="AU37" s="58"/>
      <c r="AV37" s="14">
        <f t="shared" si="3"/>
        <v>40.799999999999997</v>
      </c>
      <c r="AW37" s="15">
        <f t="shared" si="10"/>
        <v>7.3439999999999994</v>
      </c>
      <c r="AX37" s="64">
        <f t="shared" si="11"/>
        <v>0.28559999999999997</v>
      </c>
      <c r="AY37" s="50">
        <f t="shared" si="4"/>
        <v>0.28559999999999997</v>
      </c>
      <c r="AZ37" s="49">
        <f t="shared" si="5"/>
        <v>1.0472000000000001</v>
      </c>
    </row>
    <row r="38" spans="2:52" s="69" customFormat="1" x14ac:dyDescent="0.25">
      <c r="B38" s="59" t="s">
        <v>92</v>
      </c>
      <c r="C38" s="60"/>
      <c r="D38" s="59">
        <v>140</v>
      </c>
      <c r="E38" s="61">
        <v>140</v>
      </c>
      <c r="F38" s="62"/>
      <c r="G38" s="59"/>
      <c r="H38" s="59"/>
      <c r="I38" s="59"/>
      <c r="J38" s="59"/>
      <c r="K38" s="59"/>
      <c r="L38" s="59"/>
      <c r="M38" s="59">
        <f t="shared" si="6"/>
        <v>0</v>
      </c>
      <c r="N38" s="60">
        <f t="shared" si="12"/>
        <v>0</v>
      </c>
      <c r="O38" s="63">
        <f t="shared" si="13"/>
        <v>0</v>
      </c>
      <c r="P38" s="62">
        <v>9.6</v>
      </c>
      <c r="Q38" s="59"/>
      <c r="R38" s="59"/>
      <c r="S38" s="59"/>
      <c r="T38" s="59"/>
      <c r="U38" s="59"/>
      <c r="V38" s="59"/>
      <c r="W38" s="59"/>
      <c r="X38" s="59">
        <f t="shared" si="0"/>
        <v>9.6</v>
      </c>
      <c r="Y38" s="60">
        <f t="shared" si="7"/>
        <v>0</v>
      </c>
      <c r="Z38" s="64">
        <f t="shared" si="8"/>
        <v>0.26880000000000004</v>
      </c>
      <c r="AA38" s="65">
        <f t="shared" si="1"/>
        <v>0.26880000000000004</v>
      </c>
      <c r="AB38" s="66">
        <v>140</v>
      </c>
      <c r="AC38" s="59">
        <v>140</v>
      </c>
      <c r="AD38" s="62"/>
      <c r="AE38" s="59"/>
      <c r="AF38" s="59"/>
      <c r="AG38" s="59"/>
      <c r="AH38" s="59"/>
      <c r="AI38" s="59"/>
      <c r="AJ38" s="59"/>
      <c r="AK38" s="59">
        <f t="shared" si="2"/>
        <v>0</v>
      </c>
      <c r="AL38" s="60">
        <f t="shared" si="14"/>
        <v>0</v>
      </c>
      <c r="AM38" s="63">
        <f t="shared" si="9"/>
        <v>0</v>
      </c>
      <c r="AN38" s="62">
        <v>14.4</v>
      </c>
      <c r="AO38" s="59"/>
      <c r="AP38" s="59"/>
      <c r="AQ38" s="59"/>
      <c r="AR38" s="59"/>
      <c r="AS38" s="59"/>
      <c r="AT38" s="59"/>
      <c r="AU38" s="59"/>
      <c r="AV38" s="59">
        <f t="shared" si="3"/>
        <v>14.4</v>
      </c>
      <c r="AW38" s="60">
        <f t="shared" si="10"/>
        <v>0</v>
      </c>
      <c r="AX38" s="64">
        <f t="shared" si="11"/>
        <v>0.1008</v>
      </c>
      <c r="AY38" s="67">
        <f t="shared" si="4"/>
        <v>0.1008</v>
      </c>
      <c r="AZ38" s="68">
        <f t="shared" si="5"/>
        <v>0.36960000000000004</v>
      </c>
    </row>
    <row r="39" spans="2:52" x14ac:dyDescent="0.25">
      <c r="B39" s="58" t="s">
        <v>81</v>
      </c>
      <c r="C39" s="33">
        <v>125</v>
      </c>
      <c r="D39" s="14">
        <v>140</v>
      </c>
      <c r="E39" s="11">
        <v>140</v>
      </c>
      <c r="F39" s="57"/>
      <c r="G39" s="58"/>
      <c r="H39" s="58"/>
      <c r="I39" s="58"/>
      <c r="J39" s="58"/>
      <c r="K39" s="58"/>
      <c r="L39" s="58"/>
      <c r="M39" s="14">
        <f t="shared" si="6"/>
        <v>0</v>
      </c>
      <c r="N39" s="15">
        <f t="shared" si="12"/>
        <v>0</v>
      </c>
      <c r="O39" s="37">
        <f t="shared" si="13"/>
        <v>0</v>
      </c>
      <c r="P39" s="13">
        <v>4.8</v>
      </c>
      <c r="Q39" s="14">
        <v>5</v>
      </c>
      <c r="R39" s="14">
        <v>4.3</v>
      </c>
      <c r="S39" s="14"/>
      <c r="T39" s="14"/>
      <c r="U39" s="14"/>
      <c r="V39" s="14"/>
      <c r="W39" s="14"/>
      <c r="X39" s="14">
        <f t="shared" si="0"/>
        <v>14.100000000000001</v>
      </c>
      <c r="Y39" s="15">
        <f t="shared" si="7"/>
        <v>1.7625000000000002</v>
      </c>
      <c r="Z39" s="39">
        <f t="shared" si="8"/>
        <v>0.3948000000000001</v>
      </c>
      <c r="AA39" s="41">
        <f t="shared" si="1"/>
        <v>0.3948000000000001</v>
      </c>
      <c r="AB39" s="10">
        <v>140</v>
      </c>
      <c r="AC39" s="14">
        <v>140</v>
      </c>
      <c r="AD39" s="13"/>
      <c r="AE39" s="14"/>
      <c r="AF39" s="14"/>
      <c r="AG39" s="14"/>
      <c r="AH39" s="14"/>
      <c r="AI39" s="14"/>
      <c r="AJ39" s="14"/>
      <c r="AK39" s="14">
        <f t="shared" si="2"/>
        <v>0</v>
      </c>
      <c r="AL39" s="15">
        <f t="shared" si="14"/>
        <v>0</v>
      </c>
      <c r="AM39" s="63">
        <f t="shared" si="9"/>
        <v>0</v>
      </c>
      <c r="AN39" s="13">
        <v>7.2</v>
      </c>
      <c r="AO39" s="14">
        <v>6</v>
      </c>
      <c r="AP39" s="14">
        <v>4.5999999999999996</v>
      </c>
      <c r="AQ39" s="14"/>
      <c r="AR39" s="14"/>
      <c r="AS39" s="14"/>
      <c r="AT39" s="14"/>
      <c r="AU39" s="14"/>
      <c r="AV39" s="14">
        <f t="shared" si="3"/>
        <v>17.799999999999997</v>
      </c>
      <c r="AW39" s="15">
        <f t="shared" si="10"/>
        <v>2.2249999999999996</v>
      </c>
      <c r="AX39" s="64">
        <f t="shared" si="11"/>
        <v>0.12459999999999997</v>
      </c>
      <c r="AY39" s="50">
        <f t="shared" si="4"/>
        <v>0.12459999999999997</v>
      </c>
      <c r="AZ39" s="49">
        <f t="shared" si="5"/>
        <v>0.51940000000000008</v>
      </c>
    </row>
    <row r="40" spans="2:52" x14ac:dyDescent="0.25">
      <c r="B40" s="58" t="s">
        <v>93</v>
      </c>
      <c r="C40" s="33">
        <v>50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/>
      <c r="M40" s="14">
        <f t="shared" si="6"/>
        <v>0</v>
      </c>
      <c r="N40" s="15">
        <f t="shared" si="12"/>
        <v>0</v>
      </c>
      <c r="O40" s="37">
        <f t="shared" si="13"/>
        <v>0</v>
      </c>
      <c r="P40" s="13"/>
      <c r="Q40" s="14">
        <v>37.5</v>
      </c>
      <c r="R40" s="14"/>
      <c r="S40" s="14"/>
      <c r="T40" s="14"/>
      <c r="U40" s="14"/>
      <c r="V40" s="14"/>
      <c r="W40" s="14"/>
      <c r="X40" s="14">
        <f t="shared" si="0"/>
        <v>37.5</v>
      </c>
      <c r="Y40" s="15">
        <f t="shared" si="7"/>
        <v>1.875</v>
      </c>
      <c r="Z40" s="39">
        <f t="shared" si="8"/>
        <v>1.05</v>
      </c>
      <c r="AA40" s="41">
        <f t="shared" si="1"/>
        <v>1.05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/>
      <c r="AK40" s="14">
        <f t="shared" si="2"/>
        <v>0</v>
      </c>
      <c r="AL40" s="15">
        <f t="shared" si="14"/>
        <v>0</v>
      </c>
      <c r="AM40" s="63">
        <f t="shared" si="9"/>
        <v>0</v>
      </c>
      <c r="AN40" s="13"/>
      <c r="AO40" s="14">
        <v>45</v>
      </c>
      <c r="AP40" s="14"/>
      <c r="AQ40" s="14"/>
      <c r="AR40" s="14"/>
      <c r="AS40" s="14"/>
      <c r="AT40" s="14"/>
      <c r="AU40" s="14"/>
      <c r="AV40" s="14">
        <f t="shared" si="3"/>
        <v>45</v>
      </c>
      <c r="AW40" s="15">
        <f t="shared" si="10"/>
        <v>2.25</v>
      </c>
      <c r="AX40" s="64">
        <f t="shared" si="11"/>
        <v>0.315</v>
      </c>
      <c r="AY40" s="50">
        <f t="shared" si="4"/>
        <v>0.315</v>
      </c>
      <c r="AZ40" s="49">
        <f t="shared" si="5"/>
        <v>1.365</v>
      </c>
    </row>
    <row r="41" spans="2:52" x14ac:dyDescent="0.25">
      <c r="B41" s="58" t="s">
        <v>16</v>
      </c>
      <c r="C41" s="33">
        <v>75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/>
      <c r="M41" s="14">
        <f t="shared" si="6"/>
        <v>0</v>
      </c>
      <c r="N41" s="15">
        <f t="shared" si="12"/>
        <v>0</v>
      </c>
      <c r="O41" s="37">
        <f t="shared" si="13"/>
        <v>0</v>
      </c>
      <c r="P41" s="13"/>
      <c r="Q41" s="14">
        <v>12.5</v>
      </c>
      <c r="R41" s="14"/>
      <c r="S41" s="14"/>
      <c r="T41" s="14"/>
      <c r="U41" s="14"/>
      <c r="V41" s="14"/>
      <c r="W41" s="14"/>
      <c r="X41" s="14">
        <f t="shared" si="0"/>
        <v>12.5</v>
      </c>
      <c r="Y41" s="15">
        <f t="shared" si="7"/>
        <v>0.9375</v>
      </c>
      <c r="Z41" s="39">
        <f t="shared" si="8"/>
        <v>0.35</v>
      </c>
      <c r="AA41" s="41">
        <f t="shared" si="1"/>
        <v>0.35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/>
      <c r="AK41" s="14">
        <f t="shared" si="2"/>
        <v>0</v>
      </c>
      <c r="AL41" s="15">
        <f t="shared" si="14"/>
        <v>0</v>
      </c>
      <c r="AM41" s="63">
        <f t="shared" si="9"/>
        <v>0</v>
      </c>
      <c r="AN41" s="13"/>
      <c r="AO41" s="14">
        <v>15</v>
      </c>
      <c r="AP41" s="14"/>
      <c r="AQ41" s="14"/>
      <c r="AR41" s="14"/>
      <c r="AS41" s="14"/>
      <c r="AT41" s="14"/>
      <c r="AU41" s="14"/>
      <c r="AV41" s="14">
        <f t="shared" si="3"/>
        <v>15</v>
      </c>
      <c r="AW41" s="15">
        <f t="shared" si="10"/>
        <v>1.125</v>
      </c>
      <c r="AX41" s="64">
        <f t="shared" si="11"/>
        <v>0.105</v>
      </c>
      <c r="AY41" s="50">
        <f t="shared" si="4"/>
        <v>0.105</v>
      </c>
      <c r="AZ41" s="49">
        <f t="shared" si="5"/>
        <v>0.45499999999999996</v>
      </c>
    </row>
    <row r="42" spans="2:52" s="77" customFormat="1" x14ac:dyDescent="0.25">
      <c r="B42" s="58" t="s">
        <v>112</v>
      </c>
      <c r="C42" s="33">
        <v>55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/>
      <c r="M42" s="58">
        <f t="shared" si="6"/>
        <v>0</v>
      </c>
      <c r="N42" s="33">
        <f t="shared" si="12"/>
        <v>0</v>
      </c>
      <c r="O42" s="71">
        <f t="shared" si="13"/>
        <v>0</v>
      </c>
      <c r="P42" s="57"/>
      <c r="Q42" s="58">
        <v>10</v>
      </c>
      <c r="R42" s="58"/>
      <c r="S42" s="58"/>
      <c r="T42" s="58"/>
      <c r="U42" s="58"/>
      <c r="V42" s="58"/>
      <c r="W42" s="58"/>
      <c r="X42" s="58">
        <f t="shared" si="0"/>
        <v>10</v>
      </c>
      <c r="Y42" s="33">
        <f t="shared" si="7"/>
        <v>0.55000000000000004</v>
      </c>
      <c r="Z42" s="72">
        <f t="shared" si="8"/>
        <v>0.28000000000000003</v>
      </c>
      <c r="AA42" s="73">
        <f t="shared" si="1"/>
        <v>0.28000000000000003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/>
      <c r="AK42" s="58">
        <f t="shared" si="2"/>
        <v>0</v>
      </c>
      <c r="AL42" s="33">
        <f t="shared" si="14"/>
        <v>0</v>
      </c>
      <c r="AM42" s="63">
        <f t="shared" si="9"/>
        <v>0</v>
      </c>
      <c r="AN42" s="57"/>
      <c r="AO42" s="58">
        <v>12</v>
      </c>
      <c r="AP42" s="58"/>
      <c r="AQ42" s="58"/>
      <c r="AR42" s="58"/>
      <c r="AS42" s="58"/>
      <c r="AT42" s="58"/>
      <c r="AU42" s="58"/>
      <c r="AV42" s="58">
        <f t="shared" si="3"/>
        <v>12</v>
      </c>
      <c r="AW42" s="33">
        <f t="shared" si="10"/>
        <v>0.66</v>
      </c>
      <c r="AX42" s="64">
        <f t="shared" si="11"/>
        <v>8.4000000000000005E-2</v>
      </c>
      <c r="AY42" s="75">
        <f t="shared" si="4"/>
        <v>8.4000000000000005E-2</v>
      </c>
      <c r="AZ42" s="76">
        <f t="shared" si="5"/>
        <v>0.36400000000000005</v>
      </c>
    </row>
    <row r="43" spans="2:52" x14ac:dyDescent="0.25">
      <c r="B43" s="58" t="s">
        <v>94</v>
      </c>
      <c r="C43" s="33">
        <v>45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/>
      <c r="M43" s="14">
        <f t="shared" si="6"/>
        <v>0</v>
      </c>
      <c r="N43" s="15">
        <f t="shared" si="12"/>
        <v>0</v>
      </c>
      <c r="O43" s="37">
        <f t="shared" si="13"/>
        <v>0</v>
      </c>
      <c r="P43" s="13"/>
      <c r="Q43" s="14">
        <v>12</v>
      </c>
      <c r="R43" s="14">
        <v>25.7</v>
      </c>
      <c r="S43" s="14"/>
      <c r="T43" s="14"/>
      <c r="U43" s="14"/>
      <c r="V43" s="14"/>
      <c r="W43" s="14"/>
      <c r="X43" s="14">
        <f t="shared" si="0"/>
        <v>37.700000000000003</v>
      </c>
      <c r="Y43" s="15">
        <f t="shared" si="7"/>
        <v>1.6965000000000001</v>
      </c>
      <c r="Z43" s="39">
        <f t="shared" si="8"/>
        <v>1.0556000000000001</v>
      </c>
      <c r="AA43" s="41">
        <f t="shared" si="1"/>
        <v>1.0556000000000001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/>
      <c r="AK43" s="14">
        <f t="shared" si="2"/>
        <v>0</v>
      </c>
      <c r="AL43" s="15">
        <f t="shared" si="14"/>
        <v>0</v>
      </c>
      <c r="AM43" s="63">
        <f t="shared" si="9"/>
        <v>0</v>
      </c>
      <c r="AN43" s="13"/>
      <c r="AO43" s="14">
        <v>14.4</v>
      </c>
      <c r="AP43" s="14">
        <v>27.4</v>
      </c>
      <c r="AQ43" s="14"/>
      <c r="AR43" s="14"/>
      <c r="AS43" s="14"/>
      <c r="AT43" s="14"/>
      <c r="AU43" s="14"/>
      <c r="AV43" s="14">
        <f t="shared" si="3"/>
        <v>41.8</v>
      </c>
      <c r="AW43" s="15">
        <f t="shared" si="10"/>
        <v>1.8809999999999998</v>
      </c>
      <c r="AX43" s="64">
        <f t="shared" si="11"/>
        <v>0.29259999999999997</v>
      </c>
      <c r="AY43" s="50">
        <f t="shared" si="4"/>
        <v>0.29259999999999997</v>
      </c>
      <c r="AZ43" s="49">
        <f t="shared" si="5"/>
        <v>1.3482000000000001</v>
      </c>
    </row>
    <row r="44" spans="2:52" x14ac:dyDescent="0.25">
      <c r="B44" s="58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/>
      <c r="M44" s="14">
        <f t="shared" si="6"/>
        <v>0</v>
      </c>
      <c r="N44" s="15">
        <f t="shared" si="12"/>
        <v>0</v>
      </c>
      <c r="O44" s="37">
        <f t="shared" si="13"/>
        <v>0</v>
      </c>
      <c r="P44" s="13"/>
      <c r="Q44" s="14">
        <v>24</v>
      </c>
      <c r="R44" s="14">
        <v>276.39999999999998</v>
      </c>
      <c r="S44" s="14"/>
      <c r="T44" s="14"/>
      <c r="U44" s="14"/>
      <c r="V44" s="14"/>
      <c r="W44" s="14"/>
      <c r="X44" s="14">
        <f t="shared" si="0"/>
        <v>300.39999999999998</v>
      </c>
      <c r="Y44" s="15">
        <f t="shared" si="7"/>
        <v>123.16399999999999</v>
      </c>
      <c r="Z44" s="39">
        <f t="shared" si="8"/>
        <v>8.4111999999999991</v>
      </c>
      <c r="AA44" s="41">
        <f t="shared" si="1"/>
        <v>8.4111999999999991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/>
      <c r="AK44" s="14">
        <f t="shared" si="2"/>
        <v>0</v>
      </c>
      <c r="AL44" s="15">
        <f t="shared" si="14"/>
        <v>0</v>
      </c>
      <c r="AM44" s="63">
        <f t="shared" si="9"/>
        <v>0</v>
      </c>
      <c r="AN44" s="13"/>
      <c r="AO44" s="14">
        <v>36</v>
      </c>
      <c r="AP44" s="14">
        <v>294.89999999999998</v>
      </c>
      <c r="AQ44" s="14"/>
      <c r="AR44" s="14"/>
      <c r="AS44" s="14"/>
      <c r="AT44" s="14"/>
      <c r="AU44" s="14"/>
      <c r="AV44" s="14">
        <f t="shared" si="3"/>
        <v>330.9</v>
      </c>
      <c r="AW44" s="15">
        <f t="shared" si="10"/>
        <v>135.66900000000001</v>
      </c>
      <c r="AX44" s="64">
        <f t="shared" si="11"/>
        <v>2.3162999999999996</v>
      </c>
      <c r="AY44" s="50">
        <f t="shared" si="4"/>
        <v>2.3162999999999996</v>
      </c>
      <c r="AZ44" s="49">
        <f t="shared" si="5"/>
        <v>10.727499999999999</v>
      </c>
    </row>
    <row r="45" spans="2:52" x14ac:dyDescent="0.25">
      <c r="B45" s="58" t="s">
        <v>95</v>
      </c>
      <c r="C45" s="33">
        <v>45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/>
      <c r="M45" s="14">
        <f t="shared" si="6"/>
        <v>0</v>
      </c>
      <c r="N45" s="15">
        <f t="shared" si="12"/>
        <v>0</v>
      </c>
      <c r="O45" s="37">
        <f t="shared" si="13"/>
        <v>0</v>
      </c>
      <c r="P45" s="13"/>
      <c r="Q45" s="14"/>
      <c r="R45" s="14">
        <v>75</v>
      </c>
      <c r="S45" s="14"/>
      <c r="T45" s="14"/>
      <c r="U45" s="14"/>
      <c r="V45" s="14"/>
      <c r="W45" s="14"/>
      <c r="X45" s="14">
        <f t="shared" si="0"/>
        <v>75</v>
      </c>
      <c r="Y45" s="15">
        <f t="shared" si="7"/>
        <v>3.375</v>
      </c>
      <c r="Z45" s="39">
        <f t="shared" si="8"/>
        <v>2.1</v>
      </c>
      <c r="AA45" s="41">
        <f t="shared" si="1"/>
        <v>2.1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/>
      <c r="AK45" s="14">
        <f t="shared" si="2"/>
        <v>0</v>
      </c>
      <c r="AL45" s="15">
        <f t="shared" si="14"/>
        <v>0</v>
      </c>
      <c r="AM45" s="63">
        <f t="shared" si="9"/>
        <v>0</v>
      </c>
      <c r="AN45" s="13"/>
      <c r="AO45" s="14"/>
      <c r="AP45" s="14">
        <v>80</v>
      </c>
      <c r="AQ45" s="14"/>
      <c r="AR45" s="14"/>
      <c r="AS45" s="14"/>
      <c r="AT45" s="14"/>
      <c r="AU45" s="14"/>
      <c r="AV45" s="14">
        <f t="shared" si="3"/>
        <v>80</v>
      </c>
      <c r="AW45" s="15">
        <f t="shared" si="10"/>
        <v>3.6</v>
      </c>
      <c r="AX45" s="64">
        <f t="shared" si="11"/>
        <v>0.56000000000000005</v>
      </c>
      <c r="AY45" s="50">
        <f t="shared" si="4"/>
        <v>0.56000000000000005</v>
      </c>
      <c r="AZ45" s="49">
        <f t="shared" si="5"/>
        <v>2.66</v>
      </c>
    </row>
    <row r="46" spans="2:52" x14ac:dyDescent="0.25">
      <c r="B46" s="58" t="s">
        <v>72</v>
      </c>
      <c r="C46" s="33"/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/>
      <c r="M46" s="14">
        <f t="shared" si="6"/>
        <v>0</v>
      </c>
      <c r="N46" s="15">
        <f t="shared" si="12"/>
        <v>0</v>
      </c>
      <c r="O46" s="37">
        <f t="shared" si="13"/>
        <v>0</v>
      </c>
      <c r="P46" s="13"/>
      <c r="Q46" s="14"/>
      <c r="R46" s="14">
        <v>6.4</v>
      </c>
      <c r="S46" s="14"/>
      <c r="T46" s="14"/>
      <c r="U46" s="14"/>
      <c r="V46" s="14"/>
      <c r="W46" s="14"/>
      <c r="X46" s="14">
        <f t="shared" si="0"/>
        <v>6.4</v>
      </c>
      <c r="Y46" s="15">
        <f t="shared" si="7"/>
        <v>0</v>
      </c>
      <c r="Z46" s="39">
        <f t="shared" si="8"/>
        <v>0.17920000000000003</v>
      </c>
      <c r="AA46" s="41">
        <f t="shared" si="1"/>
        <v>0.17920000000000003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/>
      <c r="AK46" s="14">
        <f t="shared" si="2"/>
        <v>0</v>
      </c>
      <c r="AL46" s="15">
        <f t="shared" si="14"/>
        <v>0</v>
      </c>
      <c r="AM46" s="63">
        <f t="shared" si="9"/>
        <v>0</v>
      </c>
      <c r="AN46" s="13"/>
      <c r="AO46" s="14"/>
      <c r="AP46" s="14">
        <v>6.9</v>
      </c>
      <c r="AQ46" s="14"/>
      <c r="AR46" s="14"/>
      <c r="AS46" s="14"/>
      <c r="AT46" s="14"/>
      <c r="AU46" s="14"/>
      <c r="AV46" s="14">
        <f t="shared" si="3"/>
        <v>6.9</v>
      </c>
      <c r="AW46" s="15">
        <f t="shared" si="10"/>
        <v>0</v>
      </c>
      <c r="AX46" s="64">
        <f t="shared" si="11"/>
        <v>4.8300000000000003E-2</v>
      </c>
      <c r="AY46" s="50">
        <f t="shared" si="4"/>
        <v>4.8300000000000003E-2</v>
      </c>
      <c r="AZ46" s="49">
        <f t="shared" si="5"/>
        <v>0.22750000000000004</v>
      </c>
    </row>
    <row r="47" spans="2:52" x14ac:dyDescent="0.25">
      <c r="B47" s="58" t="s">
        <v>37</v>
      </c>
      <c r="C47" s="33">
        <v>50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/>
      <c r="M47" s="14">
        <f t="shared" si="6"/>
        <v>0</v>
      </c>
      <c r="N47" s="15">
        <f t="shared" si="12"/>
        <v>0</v>
      </c>
      <c r="O47" s="37">
        <f t="shared" si="13"/>
        <v>0</v>
      </c>
      <c r="P47" s="13"/>
      <c r="Q47" s="14"/>
      <c r="R47" s="14"/>
      <c r="S47" s="14">
        <v>120</v>
      </c>
      <c r="T47" s="14"/>
      <c r="U47" s="14"/>
      <c r="V47" s="14"/>
      <c r="W47" s="14"/>
      <c r="X47" s="14">
        <f t="shared" si="0"/>
        <v>120</v>
      </c>
      <c r="Y47" s="15">
        <f t="shared" si="7"/>
        <v>6</v>
      </c>
      <c r="Z47" s="39">
        <f t="shared" si="8"/>
        <v>3.36</v>
      </c>
      <c r="AA47" s="41">
        <f t="shared" si="1"/>
        <v>3.36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/>
      <c r="AK47" s="14">
        <f t="shared" si="2"/>
        <v>0</v>
      </c>
      <c r="AL47" s="15">
        <f t="shared" si="14"/>
        <v>0</v>
      </c>
      <c r="AM47" s="63">
        <f t="shared" si="9"/>
        <v>0</v>
      </c>
      <c r="AN47" s="13"/>
      <c r="AO47" s="14"/>
      <c r="AP47" s="14"/>
      <c r="AQ47" s="14">
        <v>120</v>
      </c>
      <c r="AR47" s="14"/>
      <c r="AS47" s="14"/>
      <c r="AT47" s="14"/>
      <c r="AU47" s="14"/>
      <c r="AV47" s="14">
        <f t="shared" si="3"/>
        <v>120</v>
      </c>
      <c r="AW47" s="15">
        <f t="shared" si="10"/>
        <v>6</v>
      </c>
      <c r="AX47" s="64">
        <f t="shared" si="11"/>
        <v>0.84</v>
      </c>
      <c r="AY47" s="50">
        <f t="shared" si="4"/>
        <v>0.84</v>
      </c>
      <c r="AZ47" s="49">
        <f t="shared" si="5"/>
        <v>4.2</v>
      </c>
    </row>
    <row r="48" spans="2:52" x14ac:dyDescent="0.25">
      <c r="B48" s="58" t="s">
        <v>96</v>
      </c>
      <c r="C48" s="33">
        <v>150</v>
      </c>
      <c r="D48" s="14">
        <v>140</v>
      </c>
      <c r="E48" s="11">
        <v>140</v>
      </c>
      <c r="F48" s="13"/>
      <c r="G48" s="14"/>
      <c r="H48" s="14"/>
      <c r="I48" s="14"/>
      <c r="J48" s="14"/>
      <c r="K48" s="14"/>
      <c r="L48" s="14"/>
      <c r="M48" s="14">
        <f t="shared" si="6"/>
        <v>0</v>
      </c>
      <c r="N48" s="15">
        <f t="shared" si="12"/>
        <v>0</v>
      </c>
      <c r="O48" s="37">
        <f t="shared" si="13"/>
        <v>0</v>
      </c>
      <c r="P48" s="13"/>
      <c r="Q48" s="14"/>
      <c r="R48" s="14"/>
      <c r="S48" s="14"/>
      <c r="T48" s="14">
        <v>25</v>
      </c>
      <c r="U48" s="14"/>
      <c r="V48" s="14"/>
      <c r="W48" s="14"/>
      <c r="X48" s="14">
        <f t="shared" si="0"/>
        <v>25</v>
      </c>
      <c r="Y48" s="15">
        <f t="shared" si="7"/>
        <v>3.75</v>
      </c>
      <c r="Z48" s="39">
        <f t="shared" si="8"/>
        <v>0.7</v>
      </c>
      <c r="AA48" s="41">
        <f t="shared" si="1"/>
        <v>0.7</v>
      </c>
      <c r="AB48" s="10">
        <v>140</v>
      </c>
      <c r="AC48" s="14">
        <v>140</v>
      </c>
      <c r="AD48" s="13"/>
      <c r="AE48" s="14"/>
      <c r="AF48" s="14"/>
      <c r="AG48" s="14"/>
      <c r="AH48" s="14"/>
      <c r="AI48" s="14"/>
      <c r="AJ48" s="14"/>
      <c r="AK48" s="14">
        <f t="shared" si="2"/>
        <v>0</v>
      </c>
      <c r="AL48" s="15">
        <f t="shared" si="14"/>
        <v>0</v>
      </c>
      <c r="AM48" s="63">
        <f t="shared" si="9"/>
        <v>0</v>
      </c>
      <c r="AN48" s="13"/>
      <c r="AO48" s="14"/>
      <c r="AP48" s="14"/>
      <c r="AQ48" s="14"/>
      <c r="AR48" s="14">
        <v>25</v>
      </c>
      <c r="AS48" s="14"/>
      <c r="AT48" s="14"/>
      <c r="AU48" s="14"/>
      <c r="AV48" s="14">
        <f t="shared" si="3"/>
        <v>25</v>
      </c>
      <c r="AW48" s="15">
        <f t="shared" si="10"/>
        <v>3.75</v>
      </c>
      <c r="AX48" s="64">
        <f t="shared" si="11"/>
        <v>0.17499999999999999</v>
      </c>
      <c r="AY48" s="50">
        <f t="shared" si="4"/>
        <v>0.17499999999999999</v>
      </c>
      <c r="AZ48" s="49">
        <f t="shared" si="5"/>
        <v>0.875</v>
      </c>
    </row>
    <row r="49" spans="2:52" x14ac:dyDescent="0.25">
      <c r="B49" s="58" t="s">
        <v>23</v>
      </c>
      <c r="C49" s="33">
        <v>45</v>
      </c>
      <c r="D49" s="14">
        <v>40</v>
      </c>
      <c r="E49" s="11">
        <v>40</v>
      </c>
      <c r="F49" s="13"/>
      <c r="G49" s="14"/>
      <c r="H49" s="14"/>
      <c r="I49" s="14"/>
      <c r="J49" s="14"/>
      <c r="K49" s="14"/>
      <c r="L49" s="14"/>
      <c r="M49" s="14">
        <f t="shared" si="6"/>
        <v>0</v>
      </c>
      <c r="N49" s="15">
        <f t="shared" si="12"/>
        <v>0</v>
      </c>
      <c r="O49" s="37">
        <f t="shared" si="13"/>
        <v>0</v>
      </c>
      <c r="P49" s="13"/>
      <c r="Q49" s="14"/>
      <c r="R49" s="14"/>
      <c r="S49" s="14"/>
      <c r="T49" s="14"/>
      <c r="U49" s="14"/>
      <c r="V49" s="14">
        <v>50</v>
      </c>
      <c r="W49" s="14"/>
      <c r="X49" s="14">
        <f t="shared" si="0"/>
        <v>50</v>
      </c>
      <c r="Y49" s="15">
        <f t="shared" si="7"/>
        <v>2.25</v>
      </c>
      <c r="Z49" s="39">
        <f t="shared" si="8"/>
        <v>1.4</v>
      </c>
      <c r="AA49" s="41">
        <f t="shared" si="1"/>
        <v>1.4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/>
      <c r="AJ49" s="14"/>
      <c r="AK49" s="14">
        <f t="shared" si="2"/>
        <v>0</v>
      </c>
      <c r="AL49" s="15">
        <f t="shared" si="14"/>
        <v>0</v>
      </c>
      <c r="AM49" s="63">
        <f t="shared" si="9"/>
        <v>0</v>
      </c>
      <c r="AN49" s="13"/>
      <c r="AO49" s="14"/>
      <c r="AP49" s="14"/>
      <c r="AQ49" s="14"/>
      <c r="AR49" s="14"/>
      <c r="AS49" s="14"/>
      <c r="AT49" s="14">
        <v>70</v>
      </c>
      <c r="AU49" s="14"/>
      <c r="AV49" s="14">
        <f t="shared" si="3"/>
        <v>70</v>
      </c>
      <c r="AW49" s="15">
        <f t="shared" si="10"/>
        <v>3.15</v>
      </c>
      <c r="AX49" s="64">
        <f t="shared" si="11"/>
        <v>0.49</v>
      </c>
      <c r="AY49" s="50">
        <f t="shared" si="4"/>
        <v>0.49</v>
      </c>
      <c r="AZ49" s="49">
        <f t="shared" si="5"/>
        <v>1.89</v>
      </c>
    </row>
    <row r="50" spans="2:52" ht="16.5" thickBot="1" x14ac:dyDescent="0.3">
      <c r="B50" s="58" t="s">
        <v>102</v>
      </c>
      <c r="C50" s="15">
        <v>13</v>
      </c>
      <c r="D50" s="14">
        <v>140</v>
      </c>
      <c r="E50" s="11">
        <v>140</v>
      </c>
      <c r="F50" s="16"/>
      <c r="G50" s="17"/>
      <c r="H50" s="17"/>
      <c r="I50" s="17"/>
      <c r="J50" s="17"/>
      <c r="K50" s="17">
        <v>250</v>
      </c>
      <c r="L50" s="17"/>
      <c r="M50" s="17">
        <f t="shared" si="6"/>
        <v>250</v>
      </c>
      <c r="N50" s="18">
        <f t="shared" si="12"/>
        <v>3.25</v>
      </c>
      <c r="O50" s="48">
        <f t="shared" si="13"/>
        <v>7</v>
      </c>
      <c r="P50" s="16"/>
      <c r="Q50" s="17"/>
      <c r="R50" s="17"/>
      <c r="S50" s="17"/>
      <c r="T50" s="17"/>
      <c r="U50" s="17"/>
      <c r="V50" s="17"/>
      <c r="W50" s="17">
        <v>250</v>
      </c>
      <c r="X50" s="17">
        <f t="shared" si="0"/>
        <v>250</v>
      </c>
      <c r="Y50" s="18">
        <f t="shared" si="7"/>
        <v>3.25</v>
      </c>
      <c r="Z50" s="40">
        <f t="shared" si="8"/>
        <v>7</v>
      </c>
      <c r="AA50" s="42">
        <f t="shared" si="1"/>
        <v>14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>
        <v>250</v>
      </c>
      <c r="AJ50" s="14"/>
      <c r="AK50" s="14">
        <f t="shared" si="2"/>
        <v>250</v>
      </c>
      <c r="AL50" s="15">
        <f t="shared" si="14"/>
        <v>3.25</v>
      </c>
      <c r="AM50" s="63">
        <f t="shared" si="9"/>
        <v>1.75</v>
      </c>
      <c r="AN50" s="16"/>
      <c r="AO50" s="17"/>
      <c r="AP50" s="17"/>
      <c r="AQ50" s="17"/>
      <c r="AR50" s="17"/>
      <c r="AS50" s="17"/>
      <c r="AT50" s="17"/>
      <c r="AU50" s="17">
        <v>250</v>
      </c>
      <c r="AV50" s="17">
        <f t="shared" si="3"/>
        <v>250</v>
      </c>
      <c r="AW50" s="15">
        <f t="shared" si="10"/>
        <v>3.25</v>
      </c>
      <c r="AX50" s="64">
        <f t="shared" si="11"/>
        <v>1.75</v>
      </c>
      <c r="AY50" s="51">
        <f t="shared" si="4"/>
        <v>3.5</v>
      </c>
      <c r="AZ50" s="49">
        <f t="shared" si="5"/>
        <v>17.5</v>
      </c>
    </row>
    <row r="51" spans="2:52" ht="16.5" thickBot="1" x14ac:dyDescent="0.3">
      <c r="B51" s="58" t="s">
        <v>175</v>
      </c>
      <c r="C51" s="15">
        <v>120</v>
      </c>
      <c r="D51" s="14">
        <v>140</v>
      </c>
      <c r="E51" s="11">
        <v>140</v>
      </c>
      <c r="F51" s="16"/>
      <c r="G51" s="17"/>
      <c r="H51" s="17"/>
      <c r="I51" s="17"/>
      <c r="J51" s="17"/>
      <c r="K51" s="17"/>
      <c r="L51" s="17">
        <v>169</v>
      </c>
      <c r="M51" s="17">
        <f t="shared" si="6"/>
        <v>169</v>
      </c>
      <c r="N51" s="18">
        <f t="shared" si="12"/>
        <v>20.28</v>
      </c>
      <c r="O51" s="48">
        <f t="shared" si="13"/>
        <v>4.7320000000000002</v>
      </c>
      <c r="P51" s="16"/>
      <c r="Q51" s="17"/>
      <c r="R51" s="17"/>
      <c r="S51" s="17"/>
      <c r="T51" s="17"/>
      <c r="U51" s="17"/>
      <c r="V51" s="17"/>
      <c r="W51" s="17"/>
      <c r="X51" s="17">
        <f t="shared" si="0"/>
        <v>0</v>
      </c>
      <c r="Y51" s="18">
        <f t="shared" si="7"/>
        <v>0</v>
      </c>
      <c r="Z51" s="40">
        <f t="shared" si="8"/>
        <v>0</v>
      </c>
      <c r="AA51" s="42">
        <f t="shared" si="1"/>
        <v>4.7320000000000002</v>
      </c>
      <c r="AB51" s="10">
        <v>140</v>
      </c>
      <c r="AC51" s="14">
        <v>140</v>
      </c>
      <c r="AD51" s="13"/>
      <c r="AE51" s="14"/>
      <c r="AF51" s="14"/>
      <c r="AG51" s="14"/>
      <c r="AH51" s="14"/>
      <c r="AI51" s="14"/>
      <c r="AJ51" s="14">
        <v>118</v>
      </c>
      <c r="AK51" s="14">
        <f t="shared" si="2"/>
        <v>118</v>
      </c>
      <c r="AL51" s="15">
        <f t="shared" si="14"/>
        <v>14.16</v>
      </c>
      <c r="AM51" s="63">
        <f t="shared" si="9"/>
        <v>0.82599999999999996</v>
      </c>
      <c r="AN51" s="16"/>
      <c r="AO51" s="17"/>
      <c r="AP51" s="17"/>
      <c r="AQ51" s="17"/>
      <c r="AR51" s="17"/>
      <c r="AS51" s="17"/>
      <c r="AT51" s="17"/>
      <c r="AU51" s="17"/>
      <c r="AV51" s="17">
        <f t="shared" si="3"/>
        <v>0</v>
      </c>
      <c r="AW51" s="15">
        <f t="shared" si="10"/>
        <v>0</v>
      </c>
      <c r="AX51" s="64">
        <f t="shared" si="11"/>
        <v>0</v>
      </c>
      <c r="AY51" s="51">
        <f t="shared" si="4"/>
        <v>0.82599999999999996</v>
      </c>
      <c r="AZ51" s="49">
        <f t="shared" si="5"/>
        <v>5.5579999999999998</v>
      </c>
    </row>
    <row r="52" spans="2:52" ht="16.5" thickBot="1" x14ac:dyDescent="0.3">
      <c r="B52" s="58"/>
      <c r="C52" s="15"/>
      <c r="D52" s="14">
        <v>140</v>
      </c>
      <c r="E52" s="11">
        <v>140</v>
      </c>
      <c r="F52" s="16"/>
      <c r="G52" s="17"/>
      <c r="H52" s="17"/>
      <c r="I52" s="17"/>
      <c r="J52" s="17"/>
      <c r="K52" s="17"/>
      <c r="L52" s="17"/>
      <c r="M52" s="17">
        <f t="shared" si="6"/>
        <v>0</v>
      </c>
      <c r="N52" s="18">
        <f t="shared" si="12"/>
        <v>0</v>
      </c>
      <c r="O52" s="48">
        <f t="shared" si="13"/>
        <v>0</v>
      </c>
      <c r="P52" s="16"/>
      <c r="Q52" s="17"/>
      <c r="R52" s="17"/>
      <c r="S52" s="17"/>
      <c r="T52" s="17"/>
      <c r="U52" s="17"/>
      <c r="V52" s="17"/>
      <c r="W52" s="17"/>
      <c r="X52" s="17">
        <f t="shared" si="0"/>
        <v>0</v>
      </c>
      <c r="Y52" s="18">
        <f t="shared" si="7"/>
        <v>0</v>
      </c>
      <c r="Z52" s="40">
        <f t="shared" si="8"/>
        <v>0</v>
      </c>
      <c r="AA52" s="42">
        <f t="shared" si="1"/>
        <v>0</v>
      </c>
      <c r="AB52" s="10">
        <v>140</v>
      </c>
      <c r="AC52" s="14">
        <v>140</v>
      </c>
      <c r="AD52" s="13"/>
      <c r="AE52" s="14"/>
      <c r="AF52" s="14"/>
      <c r="AG52" s="14"/>
      <c r="AH52" s="14"/>
      <c r="AI52" s="14"/>
      <c r="AJ52" s="14"/>
      <c r="AK52" s="14">
        <f t="shared" si="2"/>
        <v>0</v>
      </c>
      <c r="AL52" s="15">
        <f t="shared" si="14"/>
        <v>0</v>
      </c>
      <c r="AM52" s="63">
        <f t="shared" si="9"/>
        <v>0</v>
      </c>
      <c r="AN52" s="16"/>
      <c r="AO52" s="17"/>
      <c r="AP52" s="17"/>
      <c r="AQ52" s="17"/>
      <c r="AR52" s="17"/>
      <c r="AS52" s="17"/>
      <c r="AT52" s="17"/>
      <c r="AU52" s="17"/>
      <c r="AV52" s="17">
        <f t="shared" si="3"/>
        <v>0</v>
      </c>
      <c r="AW52" s="15">
        <f t="shared" si="10"/>
        <v>0</v>
      </c>
      <c r="AX52" s="64">
        <f t="shared" si="11"/>
        <v>0</v>
      </c>
      <c r="AY52" s="51">
        <f t="shared" si="4"/>
        <v>0</v>
      </c>
      <c r="AZ52" s="49">
        <f t="shared" si="5"/>
        <v>0</v>
      </c>
    </row>
    <row r="53" spans="2:52" s="9" customFormat="1" ht="16.5" thickBot="1" x14ac:dyDescent="0.3">
      <c r="B53" s="183" t="s">
        <v>20</v>
      </c>
      <c r="C53" s="184"/>
      <c r="D53" s="35"/>
      <c r="E53" s="36"/>
      <c r="F53" s="43"/>
      <c r="G53" s="44"/>
      <c r="H53" s="44"/>
      <c r="I53" s="44"/>
      <c r="J53" s="44"/>
      <c r="K53" s="44"/>
      <c r="L53" s="44"/>
      <c r="M53" s="45" t="s">
        <v>55</v>
      </c>
      <c r="N53" s="46">
        <f>SUM(N26:N52)</f>
        <v>105.89666666666668</v>
      </c>
      <c r="O53" s="47"/>
      <c r="P53" s="31"/>
      <c r="Q53" s="38"/>
      <c r="R53" s="38"/>
      <c r="S53" s="38"/>
      <c r="T53" s="38"/>
      <c r="U53" s="38"/>
      <c r="V53" s="38"/>
      <c r="W53" s="38"/>
      <c r="X53" s="38"/>
      <c r="Y53" s="19">
        <f>SUM(Y26:Y52)</f>
        <v>175.21899999999999</v>
      </c>
      <c r="Z53" s="29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2">
        <f>SUM(AL26:AL52)</f>
        <v>108.78749999999999</v>
      </c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2">
        <f>SUM(AW26:AW52)</f>
        <v>205.2225</v>
      </c>
      <c r="AX53" s="30"/>
      <c r="AY53" s="53"/>
      <c r="AZ53" s="52"/>
    </row>
    <row r="55" spans="2:52" x14ac:dyDescent="0.25">
      <c r="B55" s="147">
        <f>N53+Y53</f>
        <v>281.1156666666667</v>
      </c>
    </row>
    <row r="56" spans="2:52" x14ac:dyDescent="0.25">
      <c r="B56" s="147">
        <f>AL53+AW53</f>
        <v>314.01</v>
      </c>
    </row>
    <row r="59" spans="2:52" s="1" customFormat="1" x14ac:dyDescent="0.25">
      <c r="AZ59" s="4"/>
    </row>
  </sheetData>
  <mergeCells count="77">
    <mergeCell ref="AY17:AY25"/>
    <mergeCell ref="J18:J23"/>
    <mergeCell ref="B8:AZ8"/>
    <mergeCell ref="B2:F2"/>
    <mergeCell ref="C4:F4"/>
    <mergeCell ref="G4:L4"/>
    <mergeCell ref="AE4:AJ4"/>
    <mergeCell ref="B6:L6"/>
    <mergeCell ref="Y18:Y23"/>
    <mergeCell ref="Z18:Z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O17"/>
    <mergeCell ref="P17:Z17"/>
    <mergeCell ref="O18:O23"/>
    <mergeCell ref="AA17:AA25"/>
    <mergeCell ref="AD17:AM17"/>
    <mergeCell ref="AN17:AX17"/>
    <mergeCell ref="AR18:AR23"/>
    <mergeCell ref="AS18:AS23"/>
    <mergeCell ref="K18:K23"/>
    <mergeCell ref="L18:L23"/>
    <mergeCell ref="M18:M23"/>
    <mergeCell ref="N18:N23"/>
    <mergeCell ref="AD18:AD23"/>
    <mergeCell ref="P18:P23"/>
    <mergeCell ref="V18:V23"/>
    <mergeCell ref="W18:W23"/>
    <mergeCell ref="X18:X23"/>
    <mergeCell ref="M25:O25"/>
    <mergeCell ref="X25:Z25"/>
    <mergeCell ref="Q18:Q23"/>
    <mergeCell ref="R18:R23"/>
    <mergeCell ref="S18:S23"/>
    <mergeCell ref="T18:T23"/>
    <mergeCell ref="U18:U23"/>
    <mergeCell ref="AK25:AM25"/>
    <mergeCell ref="AV25:AX25"/>
    <mergeCell ref="AT18:AT23"/>
    <mergeCell ref="AU18:AU23"/>
    <mergeCell ref="X24:Z24"/>
    <mergeCell ref="AD24:AJ24"/>
    <mergeCell ref="AK24:AM24"/>
    <mergeCell ref="AN24:AU24"/>
    <mergeCell ref="AV18:AV23"/>
    <mergeCell ref="AP18:AP23"/>
    <mergeCell ref="AE18:AE23"/>
    <mergeCell ref="AF18:AF23"/>
    <mergeCell ref="AG18:AG23"/>
    <mergeCell ref="AH18:AH23"/>
    <mergeCell ref="B53:C53"/>
    <mergeCell ref="B18:B25"/>
    <mergeCell ref="C18:C25"/>
    <mergeCell ref="F18:F23"/>
    <mergeCell ref="G18:G23"/>
    <mergeCell ref="H18:H23"/>
    <mergeCell ref="I18:I23"/>
    <mergeCell ref="AW18:AW23"/>
    <mergeCell ref="AX18:AX23"/>
    <mergeCell ref="F24:L24"/>
    <mergeCell ref="M24:O24"/>
    <mergeCell ref="P24:W24"/>
    <mergeCell ref="AV24:AX24"/>
    <mergeCell ref="AI18:AI23"/>
    <mergeCell ref="AJ18:AJ23"/>
    <mergeCell ref="AK18:AK23"/>
    <mergeCell ref="AL18:AL23"/>
    <mergeCell ref="AM18:AM23"/>
    <mergeCell ref="AN18:AN23"/>
    <mergeCell ref="AO18:AO23"/>
    <mergeCell ref="AQ18:AQ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60"/>
  <sheetViews>
    <sheetView topLeftCell="R15" zoomScale="90" zoomScaleNormal="90" workbookViewId="0">
      <selection activeCell="AV31" sqref="AV31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25" width="5.5703125" style="77" customWidth="1"/>
    <col min="26" max="26" width="6.42578125" style="77" customWidth="1"/>
    <col min="27" max="27" width="5.5703125" style="77" customWidth="1"/>
    <col min="28" max="28" width="7.42578125" style="77" customWidth="1"/>
    <col min="29" max="30" width="5.5703125" style="77" hidden="1" customWidth="1"/>
    <col min="31" max="37" width="5.5703125" style="77" customWidth="1"/>
    <col min="38" max="38" width="6.28515625" style="77" customWidth="1"/>
    <col min="39" max="39" width="6.5703125" style="77" customWidth="1"/>
    <col min="40" max="50" width="5.5703125" style="77" customWidth="1"/>
    <col min="51" max="51" width="6.42578125" style="77" customWidth="1"/>
    <col min="52" max="52" width="5.5703125" style="77" customWidth="1"/>
    <col min="53" max="53" width="8.140625" style="77" customWidth="1"/>
    <col min="54" max="54" width="9.5703125" style="80" customWidth="1"/>
    <col min="55" max="16384" width="8.7109375" style="77"/>
  </cols>
  <sheetData>
    <row r="1" spans="2:54" s="79" customFormat="1" x14ac:dyDescent="0.25">
      <c r="BB1" s="80"/>
    </row>
    <row r="2" spans="2:54" s="79" customFormat="1" x14ac:dyDescent="0.25">
      <c r="B2" s="236" t="s">
        <v>0</v>
      </c>
      <c r="C2" s="236"/>
      <c r="D2" s="236"/>
      <c r="E2" s="236"/>
      <c r="F2" s="236"/>
      <c r="BB2" s="80"/>
    </row>
    <row r="3" spans="2:54" s="79" customFormat="1" x14ac:dyDescent="0.25">
      <c r="BB3" s="80"/>
    </row>
    <row r="4" spans="2:54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F4" s="237" t="s">
        <v>3</v>
      </c>
      <c r="AG4" s="237"/>
      <c r="AH4" s="237"/>
      <c r="AI4" s="237"/>
      <c r="AJ4" s="237"/>
      <c r="BB4" s="80"/>
    </row>
    <row r="5" spans="2:54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E5" s="81"/>
      <c r="AF5" s="81"/>
      <c r="AG5" s="81"/>
      <c r="AH5" s="81"/>
      <c r="AI5" s="81"/>
      <c r="AJ5" s="81"/>
      <c r="BB5" s="80"/>
    </row>
    <row r="6" spans="2:54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BB6" s="80"/>
    </row>
    <row r="8" spans="2:54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</row>
    <row r="9" spans="2:54" s="82" customFormat="1" x14ac:dyDescent="0.25">
      <c r="B9" s="215" t="s">
        <v>168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</row>
    <row r="10" spans="2:54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</row>
    <row r="11" spans="2:54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</row>
    <row r="13" spans="2:54" x14ac:dyDescent="0.25">
      <c r="B13" s="217" t="s">
        <v>6</v>
      </c>
      <c r="C13" s="217"/>
    </row>
    <row r="14" spans="2:54" x14ac:dyDescent="0.25">
      <c r="B14" s="144"/>
      <c r="C14" s="144"/>
    </row>
    <row r="15" spans="2:54" ht="16.5" thickBot="1" x14ac:dyDescent="0.3">
      <c r="B15" s="144"/>
      <c r="C15" s="144"/>
    </row>
    <row r="16" spans="2:54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1"/>
      <c r="AC16" s="86"/>
      <c r="AD16" s="84"/>
      <c r="AE16" s="222" t="s">
        <v>60</v>
      </c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4" t="s">
        <v>62</v>
      </c>
    </row>
    <row r="17" spans="2:54" s="87" customFormat="1" ht="14.45" customHeight="1" x14ac:dyDescent="0.2">
      <c r="B17" s="145"/>
      <c r="C17" s="145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232" t="s">
        <v>59</v>
      </c>
      <c r="AC17" s="86"/>
      <c r="AD17" s="84"/>
      <c r="AE17" s="226" t="s">
        <v>6</v>
      </c>
      <c r="AF17" s="227"/>
      <c r="AG17" s="227"/>
      <c r="AH17" s="227"/>
      <c r="AI17" s="227"/>
      <c r="AJ17" s="227"/>
      <c r="AK17" s="227"/>
      <c r="AL17" s="227"/>
      <c r="AM17" s="228"/>
      <c r="AN17" s="229" t="s">
        <v>21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1"/>
      <c r="BA17" s="238" t="s">
        <v>63</v>
      </c>
      <c r="BB17" s="225"/>
    </row>
    <row r="18" spans="2:54" ht="15" customHeight="1" x14ac:dyDescent="0.2">
      <c r="B18" s="194" t="s">
        <v>9</v>
      </c>
      <c r="C18" s="210" t="s">
        <v>10</v>
      </c>
      <c r="D18" s="58"/>
      <c r="E18" s="70"/>
      <c r="F18" s="211" t="s">
        <v>100</v>
      </c>
      <c r="G18" s="194" t="s">
        <v>66</v>
      </c>
      <c r="H18" s="194" t="s">
        <v>67</v>
      </c>
      <c r="I18" s="194" t="s">
        <v>32</v>
      </c>
      <c r="J18" s="194" t="s">
        <v>102</v>
      </c>
      <c r="K18" s="194" t="s">
        <v>177</v>
      </c>
      <c r="L18" s="194" t="s">
        <v>53</v>
      </c>
      <c r="M18" s="194" t="s">
        <v>54</v>
      </c>
      <c r="N18" s="200" t="s">
        <v>57</v>
      </c>
      <c r="O18" s="211" t="s">
        <v>106</v>
      </c>
      <c r="P18" s="194" t="s">
        <v>107</v>
      </c>
      <c r="Q18" s="194" t="s">
        <v>108</v>
      </c>
      <c r="R18" s="194" t="s">
        <v>109</v>
      </c>
      <c r="S18" s="194" t="s">
        <v>110</v>
      </c>
      <c r="T18" s="194" t="s">
        <v>37</v>
      </c>
      <c r="U18" s="194" t="s">
        <v>111</v>
      </c>
      <c r="V18" s="194" t="s">
        <v>22</v>
      </c>
      <c r="W18" s="194" t="s">
        <v>23</v>
      </c>
      <c r="X18" s="194" t="s">
        <v>102</v>
      </c>
      <c r="Y18" s="194" t="s">
        <v>11</v>
      </c>
      <c r="Z18" s="194" t="s">
        <v>12</v>
      </c>
      <c r="AA18" s="235" t="s">
        <v>58</v>
      </c>
      <c r="AB18" s="233"/>
      <c r="AC18" s="74"/>
      <c r="AD18" s="58"/>
      <c r="AE18" s="211" t="s">
        <v>100</v>
      </c>
      <c r="AF18" s="194" t="s">
        <v>66</v>
      </c>
      <c r="AG18" s="194" t="s">
        <v>67</v>
      </c>
      <c r="AH18" s="194" t="s">
        <v>32</v>
      </c>
      <c r="AI18" s="194" t="s">
        <v>102</v>
      </c>
      <c r="AJ18" s="194" t="s">
        <v>177</v>
      </c>
      <c r="AK18" s="194" t="s">
        <v>53</v>
      </c>
      <c r="AL18" s="194" t="s">
        <v>54</v>
      </c>
      <c r="AM18" s="200" t="s">
        <v>57</v>
      </c>
      <c r="AN18" s="211" t="s">
        <v>106</v>
      </c>
      <c r="AO18" s="194" t="s">
        <v>107</v>
      </c>
      <c r="AP18" s="194" t="s">
        <v>108</v>
      </c>
      <c r="AQ18" s="194" t="s">
        <v>109</v>
      </c>
      <c r="AR18" s="194" t="s">
        <v>110</v>
      </c>
      <c r="AS18" s="194" t="s">
        <v>37</v>
      </c>
      <c r="AT18" s="194" t="s">
        <v>111</v>
      </c>
      <c r="AU18" s="194" t="s">
        <v>22</v>
      </c>
      <c r="AV18" s="194" t="s">
        <v>23</v>
      </c>
      <c r="AW18" s="194" t="s">
        <v>102</v>
      </c>
      <c r="AX18" s="212" t="s">
        <v>11</v>
      </c>
      <c r="AY18" s="212" t="s">
        <v>12</v>
      </c>
      <c r="AZ18" s="235" t="s">
        <v>58</v>
      </c>
      <c r="BA18" s="239"/>
      <c r="BB18" s="225"/>
    </row>
    <row r="19" spans="2:54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235"/>
      <c r="AB19" s="233"/>
      <c r="AC19" s="89"/>
      <c r="AD19" s="90"/>
      <c r="AE19" s="211"/>
      <c r="AF19" s="194"/>
      <c r="AG19" s="194"/>
      <c r="AH19" s="194"/>
      <c r="AI19" s="194"/>
      <c r="AJ19" s="194"/>
      <c r="AK19" s="194"/>
      <c r="AL19" s="194"/>
      <c r="AM19" s="201"/>
      <c r="AN19" s="211"/>
      <c r="AO19" s="194"/>
      <c r="AP19" s="194"/>
      <c r="AQ19" s="194"/>
      <c r="AR19" s="194"/>
      <c r="AS19" s="194"/>
      <c r="AT19" s="194"/>
      <c r="AU19" s="194"/>
      <c r="AV19" s="194"/>
      <c r="AW19" s="194"/>
      <c r="AX19" s="213"/>
      <c r="AY19" s="213"/>
      <c r="AZ19" s="235"/>
      <c r="BA19" s="239"/>
      <c r="BB19" s="225"/>
    </row>
    <row r="20" spans="2:54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235"/>
      <c r="AB20" s="233"/>
      <c r="AC20" s="89"/>
      <c r="AD20" s="90"/>
      <c r="AE20" s="211"/>
      <c r="AF20" s="194"/>
      <c r="AG20" s="194"/>
      <c r="AH20" s="194"/>
      <c r="AI20" s="194"/>
      <c r="AJ20" s="194"/>
      <c r="AK20" s="194"/>
      <c r="AL20" s="194"/>
      <c r="AM20" s="201"/>
      <c r="AN20" s="211"/>
      <c r="AO20" s="194"/>
      <c r="AP20" s="194"/>
      <c r="AQ20" s="194"/>
      <c r="AR20" s="194"/>
      <c r="AS20" s="194"/>
      <c r="AT20" s="194"/>
      <c r="AU20" s="194"/>
      <c r="AV20" s="194"/>
      <c r="AW20" s="194"/>
      <c r="AX20" s="213"/>
      <c r="AY20" s="213"/>
      <c r="AZ20" s="235"/>
      <c r="BA20" s="239"/>
      <c r="BB20" s="225"/>
    </row>
    <row r="21" spans="2:54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235"/>
      <c r="AB21" s="233"/>
      <c r="AC21" s="89"/>
      <c r="AD21" s="90"/>
      <c r="AE21" s="211"/>
      <c r="AF21" s="194"/>
      <c r="AG21" s="194"/>
      <c r="AH21" s="194"/>
      <c r="AI21" s="194"/>
      <c r="AJ21" s="194"/>
      <c r="AK21" s="194"/>
      <c r="AL21" s="194"/>
      <c r="AM21" s="201"/>
      <c r="AN21" s="211"/>
      <c r="AO21" s="194"/>
      <c r="AP21" s="194"/>
      <c r="AQ21" s="194"/>
      <c r="AR21" s="194"/>
      <c r="AS21" s="194"/>
      <c r="AT21" s="194"/>
      <c r="AU21" s="194"/>
      <c r="AV21" s="194"/>
      <c r="AW21" s="194"/>
      <c r="AX21" s="213"/>
      <c r="AY21" s="213"/>
      <c r="AZ21" s="235"/>
      <c r="BA21" s="239"/>
      <c r="BB21" s="225"/>
    </row>
    <row r="22" spans="2:54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235"/>
      <c r="AB22" s="233"/>
      <c r="AC22" s="89"/>
      <c r="AD22" s="90"/>
      <c r="AE22" s="211"/>
      <c r="AF22" s="194"/>
      <c r="AG22" s="194"/>
      <c r="AH22" s="194"/>
      <c r="AI22" s="194"/>
      <c r="AJ22" s="194"/>
      <c r="AK22" s="194"/>
      <c r="AL22" s="194"/>
      <c r="AM22" s="201"/>
      <c r="AN22" s="211"/>
      <c r="AO22" s="194"/>
      <c r="AP22" s="194"/>
      <c r="AQ22" s="194"/>
      <c r="AR22" s="194"/>
      <c r="AS22" s="194"/>
      <c r="AT22" s="194"/>
      <c r="AU22" s="194"/>
      <c r="AV22" s="194"/>
      <c r="AW22" s="194"/>
      <c r="AX22" s="213"/>
      <c r="AY22" s="213"/>
      <c r="AZ22" s="235"/>
      <c r="BA22" s="239"/>
      <c r="BB22" s="225"/>
    </row>
    <row r="23" spans="2:54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235"/>
      <c r="AB23" s="233"/>
      <c r="AC23" s="89"/>
      <c r="AD23" s="90"/>
      <c r="AE23" s="211"/>
      <c r="AF23" s="194"/>
      <c r="AG23" s="194"/>
      <c r="AH23" s="194"/>
      <c r="AI23" s="194"/>
      <c r="AJ23" s="194"/>
      <c r="AK23" s="194"/>
      <c r="AL23" s="194"/>
      <c r="AM23" s="202"/>
      <c r="AN23" s="211"/>
      <c r="AO23" s="194"/>
      <c r="AP23" s="194"/>
      <c r="AQ23" s="194"/>
      <c r="AR23" s="194"/>
      <c r="AS23" s="194"/>
      <c r="AT23" s="194"/>
      <c r="AU23" s="194"/>
      <c r="AV23" s="194"/>
      <c r="AW23" s="194"/>
      <c r="AX23" s="214"/>
      <c r="AY23" s="214"/>
      <c r="AZ23" s="235"/>
      <c r="BA23" s="239"/>
      <c r="BB23" s="225"/>
    </row>
    <row r="24" spans="2:54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198"/>
      <c r="W24" s="198"/>
      <c r="X24" s="207"/>
      <c r="Y24" s="197" t="s">
        <v>56</v>
      </c>
      <c r="Z24" s="198"/>
      <c r="AA24" s="199"/>
      <c r="AB24" s="233"/>
      <c r="AC24" s="89"/>
      <c r="AD24" s="90"/>
      <c r="AE24" s="203" t="s">
        <v>13</v>
      </c>
      <c r="AF24" s="204"/>
      <c r="AG24" s="204"/>
      <c r="AH24" s="204"/>
      <c r="AI24" s="204"/>
      <c r="AJ24" s="204"/>
      <c r="AK24" s="204" t="s">
        <v>56</v>
      </c>
      <c r="AL24" s="204"/>
      <c r="AM24" s="205"/>
      <c r="AN24" s="206" t="s">
        <v>13</v>
      </c>
      <c r="AO24" s="198"/>
      <c r="AP24" s="198"/>
      <c r="AQ24" s="198"/>
      <c r="AR24" s="198"/>
      <c r="AS24" s="198"/>
      <c r="AT24" s="198"/>
      <c r="AU24" s="198"/>
      <c r="AV24" s="198"/>
      <c r="AW24" s="198"/>
      <c r="AX24" s="197" t="s">
        <v>56</v>
      </c>
      <c r="AY24" s="198"/>
      <c r="AZ24" s="199"/>
      <c r="BA24" s="239"/>
      <c r="BB24" s="225"/>
    </row>
    <row r="25" spans="2:54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43">
        <v>200</v>
      </c>
      <c r="H25" s="143" t="s">
        <v>68</v>
      </c>
      <c r="I25" s="143">
        <v>150</v>
      </c>
      <c r="J25" s="143">
        <v>250</v>
      </c>
      <c r="K25" s="143">
        <v>2</v>
      </c>
      <c r="L25" s="195">
        <v>28</v>
      </c>
      <c r="M25" s="195"/>
      <c r="N25" s="196"/>
      <c r="O25" s="91">
        <v>80</v>
      </c>
      <c r="P25" s="143">
        <v>250</v>
      </c>
      <c r="Q25" s="143">
        <v>200</v>
      </c>
      <c r="R25" s="143">
        <v>100</v>
      </c>
      <c r="S25" s="143">
        <v>15</v>
      </c>
      <c r="T25" s="143">
        <v>120</v>
      </c>
      <c r="U25" s="143">
        <v>200</v>
      </c>
      <c r="V25" s="143">
        <v>50</v>
      </c>
      <c r="W25" s="143">
        <v>50</v>
      </c>
      <c r="X25" s="143">
        <v>250</v>
      </c>
      <c r="Y25" s="197">
        <v>28</v>
      </c>
      <c r="Z25" s="198"/>
      <c r="AA25" s="199"/>
      <c r="AB25" s="234"/>
      <c r="AC25" s="74" t="s">
        <v>14</v>
      </c>
      <c r="AD25" s="58" t="s">
        <v>15</v>
      </c>
      <c r="AE25" s="91">
        <v>250</v>
      </c>
      <c r="AF25" s="143">
        <v>200</v>
      </c>
      <c r="AG25" s="143" t="s">
        <v>61</v>
      </c>
      <c r="AH25" s="143">
        <v>150</v>
      </c>
      <c r="AI25" s="143">
        <v>250</v>
      </c>
      <c r="AJ25" s="143">
        <v>3</v>
      </c>
      <c r="AK25" s="195">
        <v>7</v>
      </c>
      <c r="AL25" s="195"/>
      <c r="AM25" s="196"/>
      <c r="AN25" s="91">
        <v>120</v>
      </c>
      <c r="AO25" s="143">
        <v>300</v>
      </c>
      <c r="AP25" s="143">
        <v>230</v>
      </c>
      <c r="AQ25" s="143">
        <v>120</v>
      </c>
      <c r="AR25" s="143">
        <v>30</v>
      </c>
      <c r="AS25" s="143">
        <v>120</v>
      </c>
      <c r="AT25" s="143">
        <v>200</v>
      </c>
      <c r="AU25" s="143">
        <v>70</v>
      </c>
      <c r="AV25" s="143">
        <v>70</v>
      </c>
      <c r="AW25" s="143">
        <v>250</v>
      </c>
      <c r="AX25" s="197">
        <v>7</v>
      </c>
      <c r="AY25" s="198"/>
      <c r="AZ25" s="199"/>
      <c r="BA25" s="240"/>
      <c r="BB25" s="225"/>
    </row>
    <row r="26" spans="2:54" x14ac:dyDescent="0.25">
      <c r="B26" s="58" t="s">
        <v>101</v>
      </c>
      <c r="C26" s="33">
        <v>55</v>
      </c>
      <c r="D26" s="58">
        <v>53.5</v>
      </c>
      <c r="E26" s="70">
        <v>50</v>
      </c>
      <c r="F26" s="57">
        <v>52</v>
      </c>
      <c r="G26" s="58"/>
      <c r="H26" s="58"/>
      <c r="I26" s="58"/>
      <c r="J26" s="58"/>
      <c r="K26" s="58"/>
      <c r="L26" s="58">
        <f t="shared" ref="L26:L50" si="0">SUM(F26:K26)</f>
        <v>52</v>
      </c>
      <c r="M26" s="33">
        <f>C26*L26/1000</f>
        <v>2.86</v>
      </c>
      <c r="N26" s="71">
        <f>L26*$L$25/1000</f>
        <v>1.456</v>
      </c>
      <c r="O26" s="57"/>
      <c r="P26" s="58"/>
      <c r="Q26" s="58"/>
      <c r="R26" s="58"/>
      <c r="S26" s="58"/>
      <c r="T26" s="58"/>
      <c r="U26" s="58"/>
      <c r="V26" s="58"/>
      <c r="W26" s="58"/>
      <c r="X26" s="58"/>
      <c r="Y26" s="58">
        <f t="shared" ref="Y26:Y53" si="1">SUM(O26:X26)</f>
        <v>0</v>
      </c>
      <c r="Z26" s="33">
        <f t="shared" ref="Z26:Z53" si="2">C26*Y26/1000</f>
        <v>0</v>
      </c>
      <c r="AA26" s="72">
        <f>Y26*$Y$25/1000</f>
        <v>0</v>
      </c>
      <c r="AB26" s="73">
        <f t="shared" ref="AB26:AB53" si="3">N26+AA26</f>
        <v>1.456</v>
      </c>
      <c r="AC26" s="74">
        <v>53.5</v>
      </c>
      <c r="AD26" s="58">
        <v>50</v>
      </c>
      <c r="AE26" s="57">
        <v>65</v>
      </c>
      <c r="AF26" s="58"/>
      <c r="AG26" s="58"/>
      <c r="AH26" s="58"/>
      <c r="AI26" s="58"/>
      <c r="AJ26" s="58"/>
      <c r="AK26" s="58">
        <f t="shared" ref="AK26:AK50" si="4">SUM(AE26:AJ26)</f>
        <v>65</v>
      </c>
      <c r="AL26" s="33">
        <f>C26*AK26/1000</f>
        <v>3.5750000000000002</v>
      </c>
      <c r="AM26" s="71">
        <f>AK26*$AK$25/1000</f>
        <v>0.45500000000000002</v>
      </c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8">
        <f t="shared" ref="AX26:AX50" si="5">SUM(AN26:AW26)</f>
        <v>0</v>
      </c>
      <c r="AY26" s="33">
        <f t="shared" ref="AY26:AY53" si="6">C26*AX26/1000</f>
        <v>0</v>
      </c>
      <c r="AZ26" s="72">
        <f>AX26*$AX$25/1000</f>
        <v>0</v>
      </c>
      <c r="BA26" s="75">
        <f t="shared" ref="BA26:BA50" si="7">AM26+AZ26</f>
        <v>0.45500000000000002</v>
      </c>
      <c r="BB26" s="76">
        <f t="shared" ref="BB26:BB50" si="8">AB26+BA26</f>
        <v>1.911</v>
      </c>
    </row>
    <row r="27" spans="2:54" x14ac:dyDescent="0.25">
      <c r="B27" s="58" t="s">
        <v>18</v>
      </c>
      <c r="C27" s="33">
        <v>68</v>
      </c>
      <c r="D27" s="58">
        <v>6</v>
      </c>
      <c r="E27" s="70">
        <v>6</v>
      </c>
      <c r="F27" s="57">
        <v>8</v>
      </c>
      <c r="G27" s="58">
        <v>10</v>
      </c>
      <c r="H27" s="58"/>
      <c r="I27" s="58"/>
      <c r="J27" s="58"/>
      <c r="K27" s="58"/>
      <c r="L27" s="58">
        <f t="shared" si="0"/>
        <v>18</v>
      </c>
      <c r="M27" s="33">
        <f>C27*L27/1000</f>
        <v>1.224</v>
      </c>
      <c r="N27" s="71">
        <f t="shared" ref="N27:N50" si="9">L27*$L$25/1000</f>
        <v>0.504</v>
      </c>
      <c r="O27" s="57"/>
      <c r="P27" s="58">
        <v>2.5</v>
      </c>
      <c r="Q27" s="58"/>
      <c r="R27" s="58"/>
      <c r="S27" s="58"/>
      <c r="T27" s="58"/>
      <c r="U27" s="58"/>
      <c r="V27" s="58"/>
      <c r="W27" s="58"/>
      <c r="X27" s="58"/>
      <c r="Y27" s="58">
        <f t="shared" si="1"/>
        <v>2.5</v>
      </c>
      <c r="Z27" s="33">
        <f t="shared" si="2"/>
        <v>0.17</v>
      </c>
      <c r="AA27" s="72">
        <f t="shared" ref="AA27:AA50" si="10">Y27*$Y$25/1000</f>
        <v>7.0000000000000007E-2</v>
      </c>
      <c r="AB27" s="73">
        <f t="shared" si="3"/>
        <v>0.57400000000000007</v>
      </c>
      <c r="AC27" s="74">
        <v>8</v>
      </c>
      <c r="AD27" s="58">
        <v>8</v>
      </c>
      <c r="AE27" s="57">
        <v>10</v>
      </c>
      <c r="AF27" s="58">
        <v>10</v>
      </c>
      <c r="AG27" s="58"/>
      <c r="AH27" s="58"/>
      <c r="AI27" s="58"/>
      <c r="AJ27" s="58"/>
      <c r="AK27" s="58">
        <f t="shared" si="4"/>
        <v>20</v>
      </c>
      <c r="AL27" s="33">
        <f>C27*AK27/1000</f>
        <v>1.36</v>
      </c>
      <c r="AM27" s="71">
        <f t="shared" ref="AM27:AM53" si="11">AK27*$AK$25/1000</f>
        <v>0.14000000000000001</v>
      </c>
      <c r="AN27" s="57"/>
      <c r="AO27" s="58">
        <v>3</v>
      </c>
      <c r="AP27" s="58"/>
      <c r="AQ27" s="58"/>
      <c r="AR27" s="58"/>
      <c r="AS27" s="58"/>
      <c r="AT27" s="58">
        <v>15</v>
      </c>
      <c r="AU27" s="58"/>
      <c r="AV27" s="58"/>
      <c r="AW27" s="58"/>
      <c r="AX27" s="58">
        <f t="shared" si="5"/>
        <v>18</v>
      </c>
      <c r="AY27" s="33">
        <f t="shared" si="6"/>
        <v>1.224</v>
      </c>
      <c r="AZ27" s="72">
        <f t="shared" ref="AZ27:AZ53" si="12">AX27*$AX$25/1000</f>
        <v>0.126</v>
      </c>
      <c r="BA27" s="75">
        <f t="shared" si="7"/>
        <v>0.26600000000000001</v>
      </c>
      <c r="BB27" s="76">
        <f t="shared" si="8"/>
        <v>0.84000000000000008</v>
      </c>
    </row>
    <row r="28" spans="2:54" s="69" customFormat="1" x14ac:dyDescent="0.25">
      <c r="B28" s="59" t="s">
        <v>69</v>
      </c>
      <c r="C28" s="60">
        <v>8.5</v>
      </c>
      <c r="D28" s="59">
        <v>7.2</v>
      </c>
      <c r="E28" s="61">
        <v>6</v>
      </c>
      <c r="F28" s="62">
        <v>5</v>
      </c>
      <c r="G28" s="59"/>
      <c r="H28" s="59"/>
      <c r="I28" s="59"/>
      <c r="J28" s="59"/>
      <c r="K28" s="59"/>
      <c r="L28" s="59">
        <f t="shared" si="0"/>
        <v>5</v>
      </c>
      <c r="M28" s="60">
        <f>C28*L28/48</f>
        <v>0.88541666666666663</v>
      </c>
      <c r="N28" s="63">
        <f>L28*$L$25/48</f>
        <v>2.9166666666666665</v>
      </c>
      <c r="O28" s="62"/>
      <c r="P28" s="59"/>
      <c r="Q28" s="59"/>
      <c r="R28" s="59"/>
      <c r="S28" s="59"/>
      <c r="T28" s="59"/>
      <c r="U28" s="59"/>
      <c r="V28" s="59"/>
      <c r="W28" s="59"/>
      <c r="X28" s="59"/>
      <c r="Y28" s="59">
        <f t="shared" si="1"/>
        <v>0</v>
      </c>
      <c r="Z28" s="60">
        <f t="shared" si="2"/>
        <v>0</v>
      </c>
      <c r="AA28" s="64">
        <f t="shared" si="10"/>
        <v>0</v>
      </c>
      <c r="AB28" s="65">
        <f t="shared" si="3"/>
        <v>2.9166666666666665</v>
      </c>
      <c r="AC28" s="66">
        <v>9.6</v>
      </c>
      <c r="AD28" s="59">
        <v>8</v>
      </c>
      <c r="AE28" s="62">
        <v>10</v>
      </c>
      <c r="AF28" s="59"/>
      <c r="AG28" s="59"/>
      <c r="AH28" s="59"/>
      <c r="AI28" s="59"/>
      <c r="AJ28" s="59"/>
      <c r="AK28" s="59">
        <f t="shared" si="4"/>
        <v>10</v>
      </c>
      <c r="AL28" s="60">
        <f>C28*AK28/48</f>
        <v>1.7708333333333333</v>
      </c>
      <c r="AM28" s="71">
        <f>AK28*$AK$25/48</f>
        <v>1.4583333333333333</v>
      </c>
      <c r="AN28" s="62"/>
      <c r="AO28" s="59"/>
      <c r="AP28" s="59"/>
      <c r="AQ28" s="59"/>
      <c r="AR28" s="59"/>
      <c r="AS28" s="59"/>
      <c r="AT28" s="59"/>
      <c r="AU28" s="59"/>
      <c r="AV28" s="59"/>
      <c r="AW28" s="59"/>
      <c r="AX28" s="59">
        <f t="shared" si="5"/>
        <v>0</v>
      </c>
      <c r="AY28" s="60">
        <f t="shared" si="6"/>
        <v>0</v>
      </c>
      <c r="AZ28" s="72">
        <f t="shared" si="12"/>
        <v>0</v>
      </c>
      <c r="BA28" s="67">
        <f t="shared" si="7"/>
        <v>1.4583333333333333</v>
      </c>
      <c r="BB28" s="68">
        <f t="shared" si="8"/>
        <v>4.375</v>
      </c>
    </row>
    <row r="29" spans="2:54" x14ac:dyDescent="0.25">
      <c r="B29" s="58" t="s">
        <v>72</v>
      </c>
      <c r="C29" s="33"/>
      <c r="D29" s="58">
        <v>18.600000000000001</v>
      </c>
      <c r="E29" s="70">
        <v>15</v>
      </c>
      <c r="F29" s="57">
        <v>4</v>
      </c>
      <c r="G29" s="58"/>
      <c r="H29" s="58"/>
      <c r="I29" s="58"/>
      <c r="J29" s="58"/>
      <c r="K29" s="58"/>
      <c r="L29" s="58">
        <f t="shared" si="0"/>
        <v>4</v>
      </c>
      <c r="M29" s="33">
        <f t="shared" ref="M29:M50" si="13">C29*L29/1000</f>
        <v>0</v>
      </c>
      <c r="N29" s="71">
        <f t="shared" si="9"/>
        <v>0.112</v>
      </c>
      <c r="O29" s="57"/>
      <c r="P29" s="58"/>
      <c r="Q29" s="58"/>
      <c r="R29" s="58"/>
      <c r="S29" s="58"/>
      <c r="T29" s="58"/>
      <c r="U29" s="58"/>
      <c r="V29" s="58"/>
      <c r="W29" s="58"/>
      <c r="X29" s="58"/>
      <c r="Y29" s="58">
        <f t="shared" si="1"/>
        <v>0</v>
      </c>
      <c r="Z29" s="33">
        <f t="shared" si="2"/>
        <v>0</v>
      </c>
      <c r="AA29" s="72">
        <f t="shared" si="10"/>
        <v>0</v>
      </c>
      <c r="AB29" s="73">
        <f t="shared" si="3"/>
        <v>0.112</v>
      </c>
      <c r="AC29" s="74">
        <v>24.8</v>
      </c>
      <c r="AD29" s="58">
        <v>20</v>
      </c>
      <c r="AE29" s="57">
        <v>5</v>
      </c>
      <c r="AF29" s="58"/>
      <c r="AG29" s="58"/>
      <c r="AH29" s="58"/>
      <c r="AI29" s="58"/>
      <c r="AJ29" s="58"/>
      <c r="AK29" s="58">
        <f t="shared" si="4"/>
        <v>5</v>
      </c>
      <c r="AL29" s="33">
        <f t="shared" ref="AL29:AL52" si="14">C29*AK29/1000</f>
        <v>0</v>
      </c>
      <c r="AM29" s="71">
        <f t="shared" si="11"/>
        <v>3.5000000000000003E-2</v>
      </c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8">
        <f t="shared" si="5"/>
        <v>0</v>
      </c>
      <c r="AY29" s="33">
        <f t="shared" si="6"/>
        <v>0</v>
      </c>
      <c r="AZ29" s="72">
        <f t="shared" si="12"/>
        <v>0</v>
      </c>
      <c r="BA29" s="75">
        <f t="shared" si="7"/>
        <v>3.5000000000000003E-2</v>
      </c>
      <c r="BB29" s="76">
        <f t="shared" si="8"/>
        <v>0.14700000000000002</v>
      </c>
    </row>
    <row r="30" spans="2:54" x14ac:dyDescent="0.25">
      <c r="B30" s="58" t="s">
        <v>81</v>
      </c>
      <c r="C30" s="33">
        <v>125</v>
      </c>
      <c r="D30" s="58">
        <v>41</v>
      </c>
      <c r="E30" s="70">
        <v>41</v>
      </c>
      <c r="F30" s="57">
        <v>4</v>
      </c>
      <c r="G30" s="58"/>
      <c r="H30" s="58"/>
      <c r="I30" s="58"/>
      <c r="J30" s="58"/>
      <c r="K30" s="58"/>
      <c r="L30" s="58">
        <f t="shared" si="0"/>
        <v>4</v>
      </c>
      <c r="M30" s="33">
        <f t="shared" si="13"/>
        <v>0.5</v>
      </c>
      <c r="N30" s="71">
        <f t="shared" si="9"/>
        <v>0.112</v>
      </c>
      <c r="O30" s="57">
        <v>8</v>
      </c>
      <c r="P30" s="58">
        <v>5</v>
      </c>
      <c r="Q30" s="58"/>
      <c r="R30" s="58">
        <v>4.5</v>
      </c>
      <c r="S30" s="58"/>
      <c r="T30" s="58"/>
      <c r="U30" s="58"/>
      <c r="V30" s="58"/>
      <c r="W30" s="58"/>
      <c r="X30" s="58"/>
      <c r="Y30" s="58">
        <f t="shared" si="1"/>
        <v>17.5</v>
      </c>
      <c r="Z30" s="33">
        <f t="shared" si="2"/>
        <v>2.1875</v>
      </c>
      <c r="AA30" s="72">
        <f t="shared" si="10"/>
        <v>0.49</v>
      </c>
      <c r="AB30" s="73">
        <f t="shared" si="3"/>
        <v>0.60199999999999998</v>
      </c>
      <c r="AC30" s="74">
        <v>54</v>
      </c>
      <c r="AD30" s="58">
        <v>54</v>
      </c>
      <c r="AE30" s="57">
        <v>5</v>
      </c>
      <c r="AF30" s="58"/>
      <c r="AG30" s="58"/>
      <c r="AH30" s="58"/>
      <c r="AI30" s="58"/>
      <c r="AJ30" s="58"/>
      <c r="AK30" s="58">
        <f t="shared" si="4"/>
        <v>5</v>
      </c>
      <c r="AL30" s="33">
        <f t="shared" si="14"/>
        <v>0.625</v>
      </c>
      <c r="AM30" s="71">
        <f t="shared" si="11"/>
        <v>3.5000000000000003E-2</v>
      </c>
      <c r="AN30" s="57">
        <v>12</v>
      </c>
      <c r="AO30" s="58">
        <v>6</v>
      </c>
      <c r="AP30" s="58"/>
      <c r="AQ30" s="58">
        <v>5.4</v>
      </c>
      <c r="AR30" s="58"/>
      <c r="AS30" s="58"/>
      <c r="AT30" s="58"/>
      <c r="AU30" s="58"/>
      <c r="AV30" s="58"/>
      <c r="AW30" s="58"/>
      <c r="AX30" s="58">
        <f t="shared" si="5"/>
        <v>23.4</v>
      </c>
      <c r="AY30" s="33">
        <f t="shared" si="6"/>
        <v>2.9249999999999998</v>
      </c>
      <c r="AZ30" s="72">
        <f t="shared" si="12"/>
        <v>0.16379999999999997</v>
      </c>
      <c r="BA30" s="75">
        <f t="shared" si="7"/>
        <v>0.19879999999999998</v>
      </c>
      <c r="BB30" s="76">
        <f t="shared" si="8"/>
        <v>0.80079999999999996</v>
      </c>
    </row>
    <row r="31" spans="2:54" x14ac:dyDescent="0.25">
      <c r="B31" s="58" t="s">
        <v>48</v>
      </c>
      <c r="C31" s="33">
        <v>240</v>
      </c>
      <c r="D31" s="58">
        <v>5</v>
      </c>
      <c r="E31" s="70">
        <v>5</v>
      </c>
      <c r="F31" s="57">
        <v>4</v>
      </c>
      <c r="G31" s="58"/>
      <c r="H31" s="58"/>
      <c r="I31" s="58"/>
      <c r="J31" s="58"/>
      <c r="K31" s="58"/>
      <c r="L31" s="58">
        <f t="shared" si="0"/>
        <v>4</v>
      </c>
      <c r="M31" s="33">
        <f t="shared" si="13"/>
        <v>0.96</v>
      </c>
      <c r="N31" s="71">
        <f t="shared" si="9"/>
        <v>0.112</v>
      </c>
      <c r="O31" s="57"/>
      <c r="P31" s="58"/>
      <c r="Q31" s="58"/>
      <c r="R31" s="58"/>
      <c r="S31" s="58">
        <v>7.5</v>
      </c>
      <c r="T31" s="58"/>
      <c r="U31" s="58"/>
      <c r="V31" s="58"/>
      <c r="W31" s="58"/>
      <c r="X31" s="58"/>
      <c r="Y31" s="58">
        <f t="shared" si="1"/>
        <v>7.5</v>
      </c>
      <c r="Z31" s="33">
        <f t="shared" si="2"/>
        <v>1.8</v>
      </c>
      <c r="AA31" s="72">
        <f t="shared" si="10"/>
        <v>0.21</v>
      </c>
      <c r="AB31" s="73">
        <f t="shared" si="3"/>
        <v>0.32200000000000001</v>
      </c>
      <c r="AC31" s="74">
        <v>5</v>
      </c>
      <c r="AD31" s="58">
        <v>5</v>
      </c>
      <c r="AE31" s="57">
        <v>5</v>
      </c>
      <c r="AF31" s="58"/>
      <c r="AG31" s="58"/>
      <c r="AH31" s="58"/>
      <c r="AI31" s="58"/>
      <c r="AJ31" s="58"/>
      <c r="AK31" s="58">
        <f t="shared" si="4"/>
        <v>5</v>
      </c>
      <c r="AL31" s="33">
        <f t="shared" si="14"/>
        <v>1.2</v>
      </c>
      <c r="AM31" s="71">
        <f t="shared" si="11"/>
        <v>3.5000000000000003E-2</v>
      </c>
      <c r="AN31" s="57"/>
      <c r="AO31" s="58"/>
      <c r="AP31" s="58"/>
      <c r="AQ31" s="58"/>
      <c r="AR31" s="58">
        <v>15</v>
      </c>
      <c r="AS31" s="58"/>
      <c r="AT31" s="58"/>
      <c r="AU31" s="58"/>
      <c r="AV31" s="58"/>
      <c r="AW31" s="58"/>
      <c r="AX31" s="58">
        <f t="shared" si="5"/>
        <v>15</v>
      </c>
      <c r="AY31" s="33">
        <f t="shared" si="6"/>
        <v>3.6</v>
      </c>
      <c r="AZ31" s="72">
        <f t="shared" si="12"/>
        <v>0.105</v>
      </c>
      <c r="BA31" s="75">
        <f t="shared" si="7"/>
        <v>0.14000000000000001</v>
      </c>
      <c r="BB31" s="76">
        <f t="shared" si="8"/>
        <v>0.46200000000000002</v>
      </c>
    </row>
    <row r="32" spans="2:54" x14ac:dyDescent="0.25">
      <c r="B32" s="58" t="s">
        <v>73</v>
      </c>
      <c r="C32" s="33">
        <v>420</v>
      </c>
      <c r="D32" s="58">
        <v>10</v>
      </c>
      <c r="E32" s="70">
        <v>10</v>
      </c>
      <c r="F32" s="57"/>
      <c r="G32" s="58">
        <v>5</v>
      </c>
      <c r="H32" s="58"/>
      <c r="I32" s="58"/>
      <c r="J32" s="58"/>
      <c r="K32" s="58"/>
      <c r="L32" s="58">
        <f t="shared" si="0"/>
        <v>5</v>
      </c>
      <c r="M32" s="33">
        <f t="shared" si="13"/>
        <v>2.1</v>
      </c>
      <c r="N32" s="71">
        <f t="shared" si="9"/>
        <v>0.14000000000000001</v>
      </c>
      <c r="O32" s="57"/>
      <c r="P32" s="58"/>
      <c r="Q32" s="58"/>
      <c r="R32" s="58"/>
      <c r="S32" s="58"/>
      <c r="T32" s="58"/>
      <c r="U32" s="58"/>
      <c r="V32" s="58"/>
      <c r="W32" s="58"/>
      <c r="X32" s="58"/>
      <c r="Y32" s="58">
        <f t="shared" si="1"/>
        <v>0</v>
      </c>
      <c r="Z32" s="33">
        <f t="shared" si="2"/>
        <v>0</v>
      </c>
      <c r="AA32" s="72">
        <f t="shared" si="10"/>
        <v>0</v>
      </c>
      <c r="AB32" s="73">
        <f t="shared" si="3"/>
        <v>0.14000000000000001</v>
      </c>
      <c r="AC32" s="74">
        <v>10</v>
      </c>
      <c r="AD32" s="58">
        <v>10</v>
      </c>
      <c r="AE32" s="57"/>
      <c r="AF32" s="58">
        <v>5</v>
      </c>
      <c r="AG32" s="58"/>
      <c r="AH32" s="58"/>
      <c r="AI32" s="58"/>
      <c r="AJ32" s="58"/>
      <c r="AK32" s="58">
        <f t="shared" si="4"/>
        <v>5</v>
      </c>
      <c r="AL32" s="33">
        <f t="shared" si="14"/>
        <v>2.1</v>
      </c>
      <c r="AM32" s="71">
        <f t="shared" si="11"/>
        <v>3.5000000000000003E-2</v>
      </c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>
        <f t="shared" si="5"/>
        <v>0</v>
      </c>
      <c r="AY32" s="33">
        <f t="shared" si="6"/>
        <v>0</v>
      </c>
      <c r="AZ32" s="72">
        <f t="shared" si="12"/>
        <v>0</v>
      </c>
      <c r="BA32" s="75">
        <f t="shared" si="7"/>
        <v>3.5000000000000003E-2</v>
      </c>
      <c r="BB32" s="76">
        <f t="shared" si="8"/>
        <v>0.17500000000000002</v>
      </c>
    </row>
    <row r="33" spans="2:54" x14ac:dyDescent="0.25">
      <c r="B33" s="58" t="s">
        <v>19</v>
      </c>
      <c r="C33" s="33">
        <v>75</v>
      </c>
      <c r="D33" s="58">
        <v>100</v>
      </c>
      <c r="E33" s="70">
        <v>100</v>
      </c>
      <c r="F33" s="57"/>
      <c r="G33" s="58">
        <v>100</v>
      </c>
      <c r="H33" s="58"/>
      <c r="I33" s="58"/>
      <c r="J33" s="58"/>
      <c r="K33" s="58"/>
      <c r="L33" s="58">
        <f t="shared" si="0"/>
        <v>100</v>
      </c>
      <c r="M33" s="33">
        <f t="shared" si="13"/>
        <v>7.5</v>
      </c>
      <c r="N33" s="71">
        <f t="shared" si="9"/>
        <v>2.8</v>
      </c>
      <c r="O33" s="57"/>
      <c r="P33" s="58"/>
      <c r="Q33" s="58"/>
      <c r="R33" s="58"/>
      <c r="S33" s="58"/>
      <c r="T33" s="58"/>
      <c r="U33" s="58"/>
      <c r="V33" s="58"/>
      <c r="W33" s="58"/>
      <c r="X33" s="58"/>
      <c r="Y33" s="58">
        <f t="shared" si="1"/>
        <v>0</v>
      </c>
      <c r="Z33" s="33">
        <f t="shared" si="2"/>
        <v>0</v>
      </c>
      <c r="AA33" s="72">
        <f t="shared" si="10"/>
        <v>0</v>
      </c>
      <c r="AB33" s="73">
        <f t="shared" si="3"/>
        <v>2.8</v>
      </c>
      <c r="AC33" s="74">
        <v>100</v>
      </c>
      <c r="AD33" s="58">
        <v>100</v>
      </c>
      <c r="AE33" s="57"/>
      <c r="AF33" s="58">
        <v>100</v>
      </c>
      <c r="AG33" s="58"/>
      <c r="AH33" s="58"/>
      <c r="AI33" s="58"/>
      <c r="AJ33" s="58"/>
      <c r="AK33" s="58">
        <f t="shared" si="4"/>
        <v>100</v>
      </c>
      <c r="AL33" s="33">
        <f t="shared" si="14"/>
        <v>7.5</v>
      </c>
      <c r="AM33" s="71">
        <f t="shared" si="11"/>
        <v>0.7</v>
      </c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f t="shared" si="5"/>
        <v>0</v>
      </c>
      <c r="AY33" s="33">
        <f t="shared" si="6"/>
        <v>0</v>
      </c>
      <c r="AZ33" s="72">
        <f t="shared" si="12"/>
        <v>0</v>
      </c>
      <c r="BA33" s="75">
        <f t="shared" si="7"/>
        <v>0.7</v>
      </c>
      <c r="BB33" s="76">
        <f t="shared" si="8"/>
        <v>3.5</v>
      </c>
    </row>
    <row r="34" spans="2:54" x14ac:dyDescent="0.25">
      <c r="B34" s="58" t="s">
        <v>22</v>
      </c>
      <c r="C34" s="33">
        <v>47</v>
      </c>
      <c r="D34" s="58">
        <v>40</v>
      </c>
      <c r="E34" s="70">
        <v>40</v>
      </c>
      <c r="F34" s="57"/>
      <c r="G34" s="58"/>
      <c r="H34" s="58">
        <v>40</v>
      </c>
      <c r="I34" s="58"/>
      <c r="J34" s="58"/>
      <c r="K34" s="58"/>
      <c r="L34" s="58">
        <f t="shared" si="0"/>
        <v>40</v>
      </c>
      <c r="M34" s="33">
        <f t="shared" si="13"/>
        <v>1.88</v>
      </c>
      <c r="N34" s="71">
        <f t="shared" si="9"/>
        <v>1.1200000000000001</v>
      </c>
      <c r="O34" s="57"/>
      <c r="P34" s="58"/>
      <c r="Q34" s="58"/>
      <c r="R34" s="58"/>
      <c r="S34" s="58"/>
      <c r="T34" s="58"/>
      <c r="U34" s="58"/>
      <c r="V34" s="58">
        <v>70</v>
      </c>
      <c r="W34" s="58"/>
      <c r="X34" s="58"/>
      <c r="Y34" s="58">
        <f t="shared" si="1"/>
        <v>70</v>
      </c>
      <c r="Z34" s="33">
        <f t="shared" si="2"/>
        <v>3.29</v>
      </c>
      <c r="AA34" s="72">
        <f t="shared" si="10"/>
        <v>1.96</v>
      </c>
      <c r="AB34" s="73">
        <f t="shared" si="3"/>
        <v>3.08</v>
      </c>
      <c r="AC34" s="74">
        <v>60</v>
      </c>
      <c r="AD34" s="58">
        <v>60</v>
      </c>
      <c r="AE34" s="57"/>
      <c r="AF34" s="58"/>
      <c r="AG34" s="58">
        <v>50</v>
      </c>
      <c r="AH34" s="58"/>
      <c r="AI34" s="58"/>
      <c r="AJ34" s="58"/>
      <c r="AK34" s="58">
        <f t="shared" si="4"/>
        <v>50</v>
      </c>
      <c r="AL34" s="33">
        <f t="shared" si="14"/>
        <v>2.35</v>
      </c>
      <c r="AM34" s="71">
        <f t="shared" si="11"/>
        <v>0.35</v>
      </c>
      <c r="AN34" s="57"/>
      <c r="AO34" s="58"/>
      <c r="AP34" s="58"/>
      <c r="AQ34" s="58"/>
      <c r="AR34" s="58"/>
      <c r="AS34" s="58"/>
      <c r="AT34" s="58"/>
      <c r="AU34" s="58">
        <v>70</v>
      </c>
      <c r="AV34" s="58"/>
      <c r="AW34" s="58"/>
      <c r="AX34" s="58">
        <f t="shared" si="5"/>
        <v>70</v>
      </c>
      <c r="AY34" s="33">
        <f t="shared" si="6"/>
        <v>3.29</v>
      </c>
      <c r="AZ34" s="72">
        <f t="shared" si="12"/>
        <v>0.49</v>
      </c>
      <c r="BA34" s="75">
        <f t="shared" si="7"/>
        <v>0.84</v>
      </c>
      <c r="BB34" s="76">
        <f t="shared" si="8"/>
        <v>3.92</v>
      </c>
    </row>
    <row r="35" spans="2:54" x14ac:dyDescent="0.25">
      <c r="B35" s="58" t="s">
        <v>40</v>
      </c>
      <c r="C35" s="33">
        <v>650</v>
      </c>
      <c r="D35" s="58">
        <v>140</v>
      </c>
      <c r="E35" s="70">
        <v>140</v>
      </c>
      <c r="F35" s="57"/>
      <c r="G35" s="58"/>
      <c r="H35" s="58">
        <v>15</v>
      </c>
      <c r="I35" s="58"/>
      <c r="J35" s="58"/>
      <c r="K35" s="58"/>
      <c r="L35" s="58">
        <f t="shared" si="0"/>
        <v>15</v>
      </c>
      <c r="M35" s="33">
        <f t="shared" si="13"/>
        <v>9.75</v>
      </c>
      <c r="N35" s="71">
        <f t="shared" si="9"/>
        <v>0.42</v>
      </c>
      <c r="O35" s="57"/>
      <c r="P35" s="58"/>
      <c r="Q35" s="58">
        <v>9</v>
      </c>
      <c r="R35" s="58"/>
      <c r="S35" s="58">
        <v>0.3</v>
      </c>
      <c r="T35" s="58"/>
      <c r="U35" s="58"/>
      <c r="V35" s="58"/>
      <c r="W35" s="58"/>
      <c r="X35" s="58"/>
      <c r="Y35" s="58">
        <f t="shared" si="1"/>
        <v>9.3000000000000007</v>
      </c>
      <c r="Z35" s="33">
        <f t="shared" si="2"/>
        <v>6.0450000000000008</v>
      </c>
      <c r="AA35" s="72">
        <f t="shared" si="10"/>
        <v>0.26040000000000002</v>
      </c>
      <c r="AB35" s="73">
        <f t="shared" si="3"/>
        <v>0.6804</v>
      </c>
      <c r="AC35" s="74">
        <v>140</v>
      </c>
      <c r="AD35" s="58">
        <v>140</v>
      </c>
      <c r="AE35" s="57"/>
      <c r="AF35" s="58"/>
      <c r="AG35" s="58">
        <v>15</v>
      </c>
      <c r="AH35" s="58"/>
      <c r="AI35" s="58"/>
      <c r="AJ35" s="58"/>
      <c r="AK35" s="58">
        <f t="shared" si="4"/>
        <v>15</v>
      </c>
      <c r="AL35" s="33">
        <f t="shared" si="14"/>
        <v>9.75</v>
      </c>
      <c r="AM35" s="71">
        <f t="shared" si="11"/>
        <v>0.105</v>
      </c>
      <c r="AN35" s="57"/>
      <c r="AO35" s="58"/>
      <c r="AP35" s="58">
        <v>10.4</v>
      </c>
      <c r="AQ35" s="58"/>
      <c r="AR35" s="58">
        <v>0.7</v>
      </c>
      <c r="AS35" s="58"/>
      <c r="AT35" s="58"/>
      <c r="AU35" s="58"/>
      <c r="AV35" s="58"/>
      <c r="AW35" s="58"/>
      <c r="AX35" s="58">
        <f t="shared" si="5"/>
        <v>11.1</v>
      </c>
      <c r="AY35" s="33">
        <f t="shared" si="6"/>
        <v>7.2149999999999999</v>
      </c>
      <c r="AZ35" s="72">
        <f t="shared" si="12"/>
        <v>7.7700000000000005E-2</v>
      </c>
      <c r="BA35" s="75">
        <f t="shared" si="7"/>
        <v>0.1827</v>
      </c>
      <c r="BB35" s="76">
        <f t="shared" si="8"/>
        <v>0.86309999999999998</v>
      </c>
    </row>
    <row r="36" spans="2:54" s="136" customFormat="1" x14ac:dyDescent="0.25">
      <c r="B36" s="28" t="s">
        <v>42</v>
      </c>
      <c r="C36" s="127">
        <v>130</v>
      </c>
      <c r="D36" s="28">
        <v>40</v>
      </c>
      <c r="E36" s="128">
        <v>40</v>
      </c>
      <c r="F36" s="129"/>
      <c r="G36" s="28"/>
      <c r="H36" s="28"/>
      <c r="I36" s="28">
        <v>150</v>
      </c>
      <c r="J36" s="28"/>
      <c r="K36" s="28"/>
      <c r="L36" s="28">
        <f t="shared" si="0"/>
        <v>150</v>
      </c>
      <c r="M36" s="127">
        <f t="shared" si="13"/>
        <v>19.5</v>
      </c>
      <c r="N36" s="130">
        <f t="shared" si="9"/>
        <v>4.2</v>
      </c>
      <c r="O36" s="129"/>
      <c r="P36" s="28"/>
      <c r="Q36" s="28"/>
      <c r="R36" s="28"/>
      <c r="S36" s="28"/>
      <c r="T36" s="28"/>
      <c r="U36" s="28"/>
      <c r="V36" s="28"/>
      <c r="W36" s="28"/>
      <c r="X36" s="28"/>
      <c r="Y36" s="28">
        <f t="shared" si="1"/>
        <v>0</v>
      </c>
      <c r="Z36" s="127">
        <f t="shared" si="2"/>
        <v>0</v>
      </c>
      <c r="AA36" s="131">
        <f t="shared" si="10"/>
        <v>0</v>
      </c>
      <c r="AB36" s="132">
        <f t="shared" si="3"/>
        <v>4.2</v>
      </c>
      <c r="AC36" s="133">
        <v>60</v>
      </c>
      <c r="AD36" s="28">
        <v>60</v>
      </c>
      <c r="AE36" s="129"/>
      <c r="AF36" s="28"/>
      <c r="AG36" s="28"/>
      <c r="AH36" s="28">
        <v>150</v>
      </c>
      <c r="AI36" s="28"/>
      <c r="AJ36" s="28"/>
      <c r="AK36" s="28">
        <f t="shared" si="4"/>
        <v>150</v>
      </c>
      <c r="AL36" s="127">
        <f t="shared" si="14"/>
        <v>19.5</v>
      </c>
      <c r="AM36" s="71">
        <f t="shared" si="11"/>
        <v>1.05</v>
      </c>
      <c r="AN36" s="129"/>
      <c r="AO36" s="28"/>
      <c r="AP36" s="28"/>
      <c r="AQ36" s="28"/>
      <c r="AR36" s="28"/>
      <c r="AS36" s="28"/>
      <c r="AT36" s="28"/>
      <c r="AU36" s="28"/>
      <c r="AV36" s="28"/>
      <c r="AW36" s="28"/>
      <c r="AX36" s="28">
        <f t="shared" si="5"/>
        <v>0</v>
      </c>
      <c r="AY36" s="127">
        <f t="shared" si="6"/>
        <v>0</v>
      </c>
      <c r="AZ36" s="72">
        <f t="shared" si="12"/>
        <v>0</v>
      </c>
      <c r="BA36" s="134">
        <f t="shared" si="7"/>
        <v>1.05</v>
      </c>
      <c r="BB36" s="135">
        <f t="shared" si="8"/>
        <v>5.25</v>
      </c>
    </row>
    <row r="37" spans="2:54" s="136" customFormat="1" x14ac:dyDescent="0.25">
      <c r="B37" s="28" t="s">
        <v>43</v>
      </c>
      <c r="C37" s="127"/>
      <c r="D37" s="28">
        <v>140</v>
      </c>
      <c r="E37" s="128">
        <v>140</v>
      </c>
      <c r="F37" s="129"/>
      <c r="G37" s="28"/>
      <c r="H37" s="28"/>
      <c r="I37" s="28">
        <v>150</v>
      </c>
      <c r="J37" s="28"/>
      <c r="K37" s="28"/>
      <c r="L37" s="28">
        <f t="shared" si="0"/>
        <v>150</v>
      </c>
      <c r="M37" s="127">
        <f t="shared" si="13"/>
        <v>0</v>
      </c>
      <c r="N37" s="130">
        <f t="shared" si="9"/>
        <v>4.2</v>
      </c>
      <c r="O37" s="129"/>
      <c r="P37" s="28"/>
      <c r="Q37" s="28"/>
      <c r="R37" s="28"/>
      <c r="S37" s="28"/>
      <c r="T37" s="28"/>
      <c r="U37" s="28"/>
      <c r="V37" s="28"/>
      <c r="W37" s="28"/>
      <c r="X37" s="28"/>
      <c r="Y37" s="28">
        <f t="shared" si="1"/>
        <v>0</v>
      </c>
      <c r="Z37" s="127">
        <f t="shared" si="2"/>
        <v>0</v>
      </c>
      <c r="AA37" s="131">
        <f t="shared" si="10"/>
        <v>0</v>
      </c>
      <c r="AB37" s="132">
        <f t="shared" si="3"/>
        <v>4.2</v>
      </c>
      <c r="AC37" s="133">
        <v>140</v>
      </c>
      <c r="AD37" s="28">
        <v>140</v>
      </c>
      <c r="AE37" s="129"/>
      <c r="AF37" s="28"/>
      <c r="AG37" s="28"/>
      <c r="AH37" s="28">
        <v>150</v>
      </c>
      <c r="AI37" s="28"/>
      <c r="AJ37" s="28"/>
      <c r="AK37" s="28">
        <f t="shared" si="4"/>
        <v>150</v>
      </c>
      <c r="AL37" s="127">
        <f t="shared" si="14"/>
        <v>0</v>
      </c>
      <c r="AM37" s="71">
        <f t="shared" si="11"/>
        <v>1.05</v>
      </c>
      <c r="AN37" s="129"/>
      <c r="AO37" s="28"/>
      <c r="AP37" s="28"/>
      <c r="AQ37" s="28"/>
      <c r="AR37" s="28"/>
      <c r="AS37" s="28"/>
      <c r="AT37" s="28"/>
      <c r="AU37" s="28"/>
      <c r="AV37" s="28"/>
      <c r="AW37" s="28"/>
      <c r="AX37" s="28">
        <f t="shared" si="5"/>
        <v>0</v>
      </c>
      <c r="AY37" s="127">
        <f t="shared" si="6"/>
        <v>0</v>
      </c>
      <c r="AZ37" s="72">
        <f t="shared" si="12"/>
        <v>0</v>
      </c>
      <c r="BA37" s="134">
        <f t="shared" si="7"/>
        <v>1.05</v>
      </c>
      <c r="BB37" s="135">
        <f t="shared" si="8"/>
        <v>5.25</v>
      </c>
    </row>
    <row r="38" spans="2:54" x14ac:dyDescent="0.25">
      <c r="B38" s="58" t="s">
        <v>91</v>
      </c>
      <c r="C38" s="33">
        <v>180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>
        <f t="shared" si="0"/>
        <v>0</v>
      </c>
      <c r="M38" s="33">
        <f t="shared" si="13"/>
        <v>0</v>
      </c>
      <c r="N38" s="71">
        <f t="shared" si="9"/>
        <v>0</v>
      </c>
      <c r="O38" s="57">
        <v>76</v>
      </c>
      <c r="P38" s="58"/>
      <c r="Q38" s="58"/>
      <c r="R38" s="58"/>
      <c r="S38" s="58"/>
      <c r="T38" s="58"/>
      <c r="U38" s="58"/>
      <c r="V38" s="58"/>
      <c r="W38" s="58"/>
      <c r="X38" s="58"/>
      <c r="Y38" s="58">
        <f t="shared" si="1"/>
        <v>76</v>
      </c>
      <c r="Z38" s="33">
        <f t="shared" si="2"/>
        <v>13.68</v>
      </c>
      <c r="AA38" s="72">
        <f t="shared" si="10"/>
        <v>2.1280000000000001</v>
      </c>
      <c r="AB38" s="73">
        <f t="shared" si="3"/>
        <v>2.1280000000000001</v>
      </c>
      <c r="AC38" s="74">
        <v>140</v>
      </c>
      <c r="AD38" s="58">
        <v>140</v>
      </c>
      <c r="AE38" s="57"/>
      <c r="AF38" s="58"/>
      <c r="AG38" s="58"/>
      <c r="AH38" s="58"/>
      <c r="AI38" s="58"/>
      <c r="AJ38" s="58"/>
      <c r="AK38" s="58">
        <f t="shared" si="4"/>
        <v>0</v>
      </c>
      <c r="AL38" s="33">
        <f t="shared" si="14"/>
        <v>0</v>
      </c>
      <c r="AM38" s="71">
        <f t="shared" si="11"/>
        <v>0</v>
      </c>
      <c r="AN38" s="57">
        <v>114</v>
      </c>
      <c r="AO38" s="58"/>
      <c r="AP38" s="58"/>
      <c r="AQ38" s="58"/>
      <c r="AR38" s="58"/>
      <c r="AS38" s="58"/>
      <c r="AT38" s="58"/>
      <c r="AU38" s="58"/>
      <c r="AV38" s="58"/>
      <c r="AW38" s="58"/>
      <c r="AX38" s="58">
        <f t="shared" si="5"/>
        <v>114</v>
      </c>
      <c r="AY38" s="33">
        <f t="shared" si="6"/>
        <v>20.52</v>
      </c>
      <c r="AZ38" s="72">
        <f t="shared" si="12"/>
        <v>0.79800000000000004</v>
      </c>
      <c r="BA38" s="75">
        <f t="shared" si="7"/>
        <v>0.79800000000000004</v>
      </c>
      <c r="BB38" s="76">
        <f t="shared" si="8"/>
        <v>2.9260000000000002</v>
      </c>
    </row>
    <row r="39" spans="2:54" x14ac:dyDescent="0.25">
      <c r="B39" s="58" t="s">
        <v>46</v>
      </c>
      <c r="C39" s="33">
        <v>45</v>
      </c>
      <c r="D39" s="58">
        <v>40</v>
      </c>
      <c r="E39" s="70">
        <v>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3"/>
        <v>0</v>
      </c>
      <c r="N39" s="71">
        <f t="shared" si="9"/>
        <v>0</v>
      </c>
      <c r="O39" s="57">
        <v>15.2</v>
      </c>
      <c r="P39" s="58">
        <v>12</v>
      </c>
      <c r="Q39" s="58"/>
      <c r="R39" s="58">
        <v>12</v>
      </c>
      <c r="S39" s="58"/>
      <c r="T39" s="58"/>
      <c r="U39" s="58"/>
      <c r="V39" s="58"/>
      <c r="W39" s="58"/>
      <c r="X39" s="58"/>
      <c r="Y39" s="58">
        <f t="shared" si="1"/>
        <v>39.200000000000003</v>
      </c>
      <c r="Z39" s="33">
        <f t="shared" si="2"/>
        <v>1.7640000000000002</v>
      </c>
      <c r="AA39" s="72">
        <f t="shared" si="10"/>
        <v>1.0976000000000001</v>
      </c>
      <c r="AB39" s="73">
        <f t="shared" si="3"/>
        <v>1.0976000000000001</v>
      </c>
      <c r="AC39" s="74">
        <v>60</v>
      </c>
      <c r="AD39" s="58">
        <v>60</v>
      </c>
      <c r="AE39" s="57"/>
      <c r="AF39" s="58"/>
      <c r="AG39" s="58"/>
      <c r="AH39" s="58"/>
      <c r="AI39" s="58"/>
      <c r="AJ39" s="58"/>
      <c r="AK39" s="58">
        <f t="shared" si="4"/>
        <v>0</v>
      </c>
      <c r="AL39" s="33">
        <f t="shared" si="14"/>
        <v>0</v>
      </c>
      <c r="AM39" s="71">
        <f t="shared" si="11"/>
        <v>0</v>
      </c>
      <c r="AN39" s="57">
        <v>22.8</v>
      </c>
      <c r="AO39" s="58">
        <v>14.4</v>
      </c>
      <c r="AP39" s="58"/>
      <c r="AQ39" s="58">
        <v>14.4</v>
      </c>
      <c r="AR39" s="58"/>
      <c r="AS39" s="58"/>
      <c r="AT39" s="58"/>
      <c r="AU39" s="58"/>
      <c r="AV39" s="58"/>
      <c r="AW39" s="58"/>
      <c r="AX39" s="58">
        <f t="shared" si="5"/>
        <v>51.6</v>
      </c>
      <c r="AY39" s="33">
        <f t="shared" si="6"/>
        <v>2.3220000000000001</v>
      </c>
      <c r="AZ39" s="72">
        <f t="shared" si="12"/>
        <v>0.36119999999999997</v>
      </c>
      <c r="BA39" s="75">
        <f t="shared" si="7"/>
        <v>0.36119999999999997</v>
      </c>
      <c r="BB39" s="76">
        <f t="shared" si="8"/>
        <v>1.4588000000000001</v>
      </c>
    </row>
    <row r="40" spans="2:54" x14ac:dyDescent="0.25">
      <c r="B40" s="58" t="s">
        <v>24</v>
      </c>
      <c r="C40" s="33">
        <v>50</v>
      </c>
      <c r="D40" s="58">
        <v>140</v>
      </c>
      <c r="E40" s="70">
        <v>140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3"/>
        <v>0</v>
      </c>
      <c r="N40" s="71">
        <f t="shared" si="9"/>
        <v>0</v>
      </c>
      <c r="O40" s="57"/>
      <c r="P40" s="58">
        <v>50</v>
      </c>
      <c r="Q40" s="58"/>
      <c r="R40" s="58"/>
      <c r="S40" s="58"/>
      <c r="T40" s="58"/>
      <c r="U40" s="58"/>
      <c r="V40" s="58"/>
      <c r="W40" s="58"/>
      <c r="X40" s="58"/>
      <c r="Y40" s="58">
        <f t="shared" si="1"/>
        <v>50</v>
      </c>
      <c r="Z40" s="33">
        <f t="shared" si="2"/>
        <v>2.5</v>
      </c>
      <c r="AA40" s="72">
        <f t="shared" si="10"/>
        <v>1.4</v>
      </c>
      <c r="AB40" s="73">
        <f t="shared" si="3"/>
        <v>1.4</v>
      </c>
      <c r="AC40" s="74">
        <v>140</v>
      </c>
      <c r="AD40" s="58">
        <v>140</v>
      </c>
      <c r="AE40" s="57"/>
      <c r="AF40" s="58"/>
      <c r="AG40" s="58"/>
      <c r="AH40" s="58"/>
      <c r="AI40" s="58"/>
      <c r="AJ40" s="58"/>
      <c r="AK40" s="58">
        <f t="shared" si="4"/>
        <v>0</v>
      </c>
      <c r="AL40" s="33">
        <f t="shared" si="14"/>
        <v>0</v>
      </c>
      <c r="AM40" s="71">
        <f t="shared" si="11"/>
        <v>0</v>
      </c>
      <c r="AN40" s="57"/>
      <c r="AO40" s="58">
        <v>60</v>
      </c>
      <c r="AP40" s="58"/>
      <c r="AQ40" s="58"/>
      <c r="AR40" s="58"/>
      <c r="AS40" s="58"/>
      <c r="AT40" s="58"/>
      <c r="AU40" s="58"/>
      <c r="AV40" s="58"/>
      <c r="AW40" s="58"/>
      <c r="AX40" s="58">
        <f t="shared" si="5"/>
        <v>60</v>
      </c>
      <c r="AY40" s="33">
        <f t="shared" si="6"/>
        <v>3</v>
      </c>
      <c r="AZ40" s="72">
        <f t="shared" si="12"/>
        <v>0.42</v>
      </c>
      <c r="BA40" s="75">
        <f t="shared" si="7"/>
        <v>0.42</v>
      </c>
      <c r="BB40" s="76">
        <f t="shared" si="8"/>
        <v>1.8199999999999998</v>
      </c>
    </row>
    <row r="41" spans="2:54" x14ac:dyDescent="0.25">
      <c r="B41" s="58" t="s">
        <v>93</v>
      </c>
      <c r="C41" s="33">
        <v>50</v>
      </c>
      <c r="D41" s="58">
        <v>40</v>
      </c>
      <c r="E41" s="70">
        <v>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3"/>
        <v>0</v>
      </c>
      <c r="N41" s="71">
        <f t="shared" si="9"/>
        <v>0</v>
      </c>
      <c r="O41" s="57"/>
      <c r="P41" s="58">
        <v>25</v>
      </c>
      <c r="Q41" s="58"/>
      <c r="R41" s="58"/>
      <c r="S41" s="58"/>
      <c r="T41" s="58"/>
      <c r="U41" s="58"/>
      <c r="V41" s="58"/>
      <c r="W41" s="58"/>
      <c r="X41" s="58"/>
      <c r="Y41" s="58">
        <f t="shared" si="1"/>
        <v>25</v>
      </c>
      <c r="Z41" s="33">
        <f t="shared" si="2"/>
        <v>1.25</v>
      </c>
      <c r="AA41" s="72">
        <f t="shared" si="10"/>
        <v>0.7</v>
      </c>
      <c r="AB41" s="73">
        <f t="shared" si="3"/>
        <v>0.7</v>
      </c>
      <c r="AC41" s="74">
        <v>60</v>
      </c>
      <c r="AD41" s="58">
        <v>60</v>
      </c>
      <c r="AE41" s="57"/>
      <c r="AF41" s="58"/>
      <c r="AG41" s="58"/>
      <c r="AH41" s="58"/>
      <c r="AI41" s="58"/>
      <c r="AJ41" s="58"/>
      <c r="AK41" s="58">
        <f t="shared" si="4"/>
        <v>0</v>
      </c>
      <c r="AL41" s="33">
        <f t="shared" si="14"/>
        <v>0</v>
      </c>
      <c r="AM41" s="71">
        <f t="shared" si="11"/>
        <v>0</v>
      </c>
      <c r="AN41" s="57"/>
      <c r="AO41" s="58">
        <v>30</v>
      </c>
      <c r="AP41" s="58"/>
      <c r="AQ41" s="58"/>
      <c r="AR41" s="58"/>
      <c r="AS41" s="58"/>
      <c r="AT41" s="58"/>
      <c r="AU41" s="58"/>
      <c r="AV41" s="58"/>
      <c r="AW41" s="58"/>
      <c r="AX41" s="58">
        <f t="shared" si="5"/>
        <v>30</v>
      </c>
      <c r="AY41" s="33">
        <f t="shared" si="6"/>
        <v>1.5</v>
      </c>
      <c r="AZ41" s="72">
        <f t="shared" si="12"/>
        <v>0.21</v>
      </c>
      <c r="BA41" s="75">
        <f t="shared" si="7"/>
        <v>0.21</v>
      </c>
      <c r="BB41" s="76">
        <f t="shared" si="8"/>
        <v>0.90999999999999992</v>
      </c>
    </row>
    <row r="42" spans="2:54" x14ac:dyDescent="0.25">
      <c r="B42" s="58" t="s">
        <v>25</v>
      </c>
      <c r="C42" s="33">
        <v>55</v>
      </c>
      <c r="D42" s="58">
        <v>140</v>
      </c>
      <c r="E42" s="70">
        <v>140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3"/>
        <v>0</v>
      </c>
      <c r="N42" s="71">
        <f t="shared" si="9"/>
        <v>0</v>
      </c>
      <c r="O42" s="57"/>
      <c r="P42" s="58">
        <v>26.8</v>
      </c>
      <c r="Q42" s="58">
        <v>264</v>
      </c>
      <c r="R42" s="58"/>
      <c r="S42" s="58"/>
      <c r="T42" s="58"/>
      <c r="U42" s="58"/>
      <c r="V42" s="58"/>
      <c r="W42" s="58"/>
      <c r="X42" s="58"/>
      <c r="Y42" s="58">
        <f t="shared" si="1"/>
        <v>290.8</v>
      </c>
      <c r="Z42" s="33">
        <f t="shared" si="2"/>
        <v>15.994</v>
      </c>
      <c r="AA42" s="72">
        <f t="shared" si="10"/>
        <v>8.1424000000000003</v>
      </c>
      <c r="AB42" s="73">
        <f t="shared" si="3"/>
        <v>8.1424000000000003</v>
      </c>
      <c r="AC42" s="74">
        <v>140</v>
      </c>
      <c r="AD42" s="58">
        <v>140</v>
      </c>
      <c r="AE42" s="57"/>
      <c r="AF42" s="58"/>
      <c r="AG42" s="58"/>
      <c r="AH42" s="58"/>
      <c r="AI42" s="58"/>
      <c r="AJ42" s="58"/>
      <c r="AK42" s="58">
        <f t="shared" si="4"/>
        <v>0</v>
      </c>
      <c r="AL42" s="33">
        <f t="shared" si="14"/>
        <v>0</v>
      </c>
      <c r="AM42" s="71">
        <f t="shared" si="11"/>
        <v>0</v>
      </c>
      <c r="AN42" s="57"/>
      <c r="AO42" s="58">
        <v>32</v>
      </c>
      <c r="AP42" s="58">
        <v>303.60000000000002</v>
      </c>
      <c r="AQ42" s="58"/>
      <c r="AR42" s="58"/>
      <c r="AS42" s="58"/>
      <c r="AT42" s="58"/>
      <c r="AU42" s="58"/>
      <c r="AV42" s="58"/>
      <c r="AW42" s="58"/>
      <c r="AX42" s="58">
        <f t="shared" si="5"/>
        <v>335.6</v>
      </c>
      <c r="AY42" s="33">
        <f t="shared" si="6"/>
        <v>18.457999999999998</v>
      </c>
      <c r="AZ42" s="72">
        <f t="shared" si="12"/>
        <v>2.3492000000000002</v>
      </c>
      <c r="BA42" s="75">
        <f t="shared" si="7"/>
        <v>2.3492000000000002</v>
      </c>
      <c r="BB42" s="76">
        <f t="shared" si="8"/>
        <v>10.4916</v>
      </c>
    </row>
    <row r="43" spans="2:54" x14ac:dyDescent="0.25">
      <c r="B43" s="58" t="s">
        <v>16</v>
      </c>
      <c r="C43" s="33">
        <v>75</v>
      </c>
      <c r="D43" s="58">
        <v>40</v>
      </c>
      <c r="E43" s="70">
        <v>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3"/>
        <v>0</v>
      </c>
      <c r="N43" s="71">
        <f t="shared" si="9"/>
        <v>0</v>
      </c>
      <c r="O43" s="57"/>
      <c r="P43" s="58">
        <v>15.8</v>
      </c>
      <c r="Q43" s="58"/>
      <c r="R43" s="58">
        <v>23</v>
      </c>
      <c r="S43" s="58"/>
      <c r="T43" s="58"/>
      <c r="U43" s="58"/>
      <c r="V43" s="58"/>
      <c r="W43" s="58"/>
      <c r="X43" s="58"/>
      <c r="Y43" s="58">
        <f t="shared" si="1"/>
        <v>38.799999999999997</v>
      </c>
      <c r="Z43" s="33">
        <f t="shared" si="2"/>
        <v>2.91</v>
      </c>
      <c r="AA43" s="72">
        <f t="shared" si="10"/>
        <v>1.0863999999999998</v>
      </c>
      <c r="AB43" s="73">
        <f t="shared" si="3"/>
        <v>1.0863999999999998</v>
      </c>
      <c r="AC43" s="74">
        <v>60</v>
      </c>
      <c r="AD43" s="58">
        <v>60</v>
      </c>
      <c r="AE43" s="57"/>
      <c r="AF43" s="58"/>
      <c r="AG43" s="58"/>
      <c r="AH43" s="58"/>
      <c r="AI43" s="58"/>
      <c r="AJ43" s="58"/>
      <c r="AK43" s="58">
        <f t="shared" si="4"/>
        <v>0</v>
      </c>
      <c r="AL43" s="33">
        <f t="shared" si="14"/>
        <v>0</v>
      </c>
      <c r="AM43" s="71">
        <f t="shared" si="11"/>
        <v>0</v>
      </c>
      <c r="AN43" s="57"/>
      <c r="AO43" s="58">
        <v>18.899999999999999</v>
      </c>
      <c r="AP43" s="58"/>
      <c r="AQ43" s="58">
        <v>27.6</v>
      </c>
      <c r="AR43" s="58"/>
      <c r="AS43" s="58"/>
      <c r="AT43" s="58"/>
      <c r="AU43" s="58"/>
      <c r="AV43" s="58"/>
      <c r="AW43" s="58"/>
      <c r="AX43" s="58">
        <f t="shared" si="5"/>
        <v>46.5</v>
      </c>
      <c r="AY43" s="33">
        <f t="shared" si="6"/>
        <v>3.4874999999999998</v>
      </c>
      <c r="AZ43" s="72">
        <f t="shared" si="12"/>
        <v>0.32550000000000001</v>
      </c>
      <c r="BA43" s="75">
        <f t="shared" si="7"/>
        <v>0.32550000000000001</v>
      </c>
      <c r="BB43" s="76">
        <f t="shared" si="8"/>
        <v>1.4118999999999997</v>
      </c>
    </row>
    <row r="44" spans="2:54" x14ac:dyDescent="0.25">
      <c r="B44" s="58" t="s">
        <v>49</v>
      </c>
      <c r="C44" s="33">
        <v>410</v>
      </c>
      <c r="D44" s="58">
        <v>140</v>
      </c>
      <c r="E44" s="70">
        <v>140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3"/>
        <v>0</v>
      </c>
      <c r="N44" s="71">
        <f t="shared" si="9"/>
        <v>0</v>
      </c>
      <c r="O44" s="57"/>
      <c r="P44" s="58">
        <v>24</v>
      </c>
      <c r="Q44" s="58"/>
      <c r="R44" s="58"/>
      <c r="S44" s="58"/>
      <c r="T44" s="58"/>
      <c r="U44" s="58"/>
      <c r="V44" s="58"/>
      <c r="W44" s="58"/>
      <c r="X44" s="58"/>
      <c r="Y44" s="58">
        <f t="shared" si="1"/>
        <v>24</v>
      </c>
      <c r="Z44" s="33">
        <f t="shared" si="2"/>
        <v>9.84</v>
      </c>
      <c r="AA44" s="72">
        <f t="shared" si="10"/>
        <v>0.67200000000000004</v>
      </c>
      <c r="AB44" s="73">
        <f t="shared" si="3"/>
        <v>0.67200000000000004</v>
      </c>
      <c r="AC44" s="74">
        <v>140</v>
      </c>
      <c r="AD44" s="58">
        <v>140</v>
      </c>
      <c r="AE44" s="57"/>
      <c r="AF44" s="58"/>
      <c r="AG44" s="58"/>
      <c r="AH44" s="58"/>
      <c r="AI44" s="58"/>
      <c r="AJ44" s="58"/>
      <c r="AK44" s="58">
        <f t="shared" si="4"/>
        <v>0</v>
      </c>
      <c r="AL44" s="33">
        <f t="shared" si="14"/>
        <v>0</v>
      </c>
      <c r="AM44" s="71">
        <f t="shared" si="11"/>
        <v>0</v>
      </c>
      <c r="AN44" s="57"/>
      <c r="AO44" s="58">
        <v>36</v>
      </c>
      <c r="AP44" s="58"/>
      <c r="AQ44" s="58"/>
      <c r="AR44" s="58"/>
      <c r="AS44" s="58"/>
      <c r="AT44" s="58"/>
      <c r="AU44" s="58"/>
      <c r="AV44" s="58"/>
      <c r="AW44" s="58"/>
      <c r="AX44" s="58">
        <f t="shared" si="5"/>
        <v>36</v>
      </c>
      <c r="AY44" s="33">
        <f t="shared" si="6"/>
        <v>14.76</v>
      </c>
      <c r="AZ44" s="72">
        <f t="shared" si="12"/>
        <v>0.252</v>
      </c>
      <c r="BA44" s="75">
        <f t="shared" si="7"/>
        <v>0.252</v>
      </c>
      <c r="BB44" s="76">
        <f t="shared" si="8"/>
        <v>0.92400000000000004</v>
      </c>
    </row>
    <row r="45" spans="2:54" x14ac:dyDescent="0.25">
      <c r="B45" s="58" t="s">
        <v>47</v>
      </c>
      <c r="C45" s="33">
        <v>130</v>
      </c>
      <c r="D45" s="58">
        <v>40</v>
      </c>
      <c r="E45" s="70">
        <v>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3"/>
        <v>0</v>
      </c>
      <c r="N45" s="71">
        <f t="shared" si="9"/>
        <v>0</v>
      </c>
      <c r="O45" s="57"/>
      <c r="P45" s="58">
        <v>7.5</v>
      </c>
      <c r="Q45" s="58"/>
      <c r="R45" s="58"/>
      <c r="S45" s="58"/>
      <c r="T45" s="58"/>
      <c r="U45" s="58"/>
      <c r="V45" s="58"/>
      <c r="W45" s="58"/>
      <c r="X45" s="58"/>
      <c r="Y45" s="58">
        <f t="shared" si="1"/>
        <v>7.5</v>
      </c>
      <c r="Z45" s="33">
        <f t="shared" si="2"/>
        <v>0.97499999999999998</v>
      </c>
      <c r="AA45" s="72">
        <f t="shared" si="10"/>
        <v>0.21</v>
      </c>
      <c r="AB45" s="73">
        <f t="shared" si="3"/>
        <v>0.21</v>
      </c>
      <c r="AC45" s="74">
        <v>60</v>
      </c>
      <c r="AD45" s="58">
        <v>60</v>
      </c>
      <c r="AE45" s="57"/>
      <c r="AF45" s="58"/>
      <c r="AG45" s="58"/>
      <c r="AH45" s="58"/>
      <c r="AI45" s="58"/>
      <c r="AJ45" s="58"/>
      <c r="AK45" s="58">
        <f t="shared" si="4"/>
        <v>0</v>
      </c>
      <c r="AL45" s="33">
        <f t="shared" si="14"/>
        <v>0</v>
      </c>
      <c r="AM45" s="71">
        <f t="shared" si="11"/>
        <v>0</v>
      </c>
      <c r="AN45" s="57"/>
      <c r="AO45" s="58">
        <v>9</v>
      </c>
      <c r="AP45" s="58"/>
      <c r="AQ45" s="58"/>
      <c r="AR45" s="58"/>
      <c r="AS45" s="58"/>
      <c r="AT45" s="58"/>
      <c r="AU45" s="58"/>
      <c r="AV45" s="58"/>
      <c r="AW45" s="58"/>
      <c r="AX45" s="58">
        <f t="shared" si="5"/>
        <v>9</v>
      </c>
      <c r="AY45" s="33">
        <f t="shared" si="6"/>
        <v>1.17</v>
      </c>
      <c r="AZ45" s="72">
        <f t="shared" si="12"/>
        <v>6.3E-2</v>
      </c>
      <c r="BA45" s="75">
        <f t="shared" si="7"/>
        <v>6.3E-2</v>
      </c>
      <c r="BB45" s="76">
        <f t="shared" si="8"/>
        <v>0.27300000000000002</v>
      </c>
    </row>
    <row r="46" spans="2:54" x14ac:dyDescent="0.25">
      <c r="B46" s="58" t="s">
        <v>103</v>
      </c>
      <c r="C46" s="33">
        <v>250</v>
      </c>
      <c r="D46" s="58">
        <v>140</v>
      </c>
      <c r="E46" s="70">
        <v>140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3"/>
        <v>0</v>
      </c>
      <c r="N46" s="71">
        <f t="shared" si="9"/>
        <v>0</v>
      </c>
      <c r="O46" s="57"/>
      <c r="P46" s="58"/>
      <c r="Q46" s="58"/>
      <c r="R46" s="58">
        <v>83.5</v>
      </c>
      <c r="S46" s="58"/>
      <c r="T46" s="58"/>
      <c r="U46" s="58"/>
      <c r="V46" s="58"/>
      <c r="W46" s="58"/>
      <c r="X46" s="58"/>
      <c r="Y46" s="58">
        <f t="shared" si="1"/>
        <v>83.5</v>
      </c>
      <c r="Z46" s="33">
        <f t="shared" si="2"/>
        <v>20.875</v>
      </c>
      <c r="AA46" s="72">
        <f t="shared" si="10"/>
        <v>2.3380000000000001</v>
      </c>
      <c r="AB46" s="73">
        <f t="shared" si="3"/>
        <v>2.3380000000000001</v>
      </c>
      <c r="AC46" s="74">
        <v>140</v>
      </c>
      <c r="AD46" s="58">
        <v>140</v>
      </c>
      <c r="AE46" s="57"/>
      <c r="AF46" s="58"/>
      <c r="AG46" s="58"/>
      <c r="AH46" s="58"/>
      <c r="AI46" s="58"/>
      <c r="AJ46" s="58"/>
      <c r="AK46" s="58">
        <f t="shared" si="4"/>
        <v>0</v>
      </c>
      <c r="AL46" s="33">
        <f t="shared" si="14"/>
        <v>0</v>
      </c>
      <c r="AM46" s="71">
        <f t="shared" si="11"/>
        <v>0</v>
      </c>
      <c r="AN46" s="57"/>
      <c r="AO46" s="58"/>
      <c r="AP46" s="58"/>
      <c r="AQ46" s="58">
        <v>100</v>
      </c>
      <c r="AR46" s="58"/>
      <c r="AS46" s="58"/>
      <c r="AT46" s="58"/>
      <c r="AU46" s="58"/>
      <c r="AV46" s="58"/>
      <c r="AW46" s="58"/>
      <c r="AX46" s="58">
        <f t="shared" si="5"/>
        <v>100</v>
      </c>
      <c r="AY46" s="33">
        <f t="shared" si="6"/>
        <v>25</v>
      </c>
      <c r="AZ46" s="72">
        <f t="shared" si="12"/>
        <v>0.7</v>
      </c>
      <c r="BA46" s="75">
        <f t="shared" si="7"/>
        <v>0.7</v>
      </c>
      <c r="BB46" s="76">
        <f t="shared" si="8"/>
        <v>3.0380000000000003</v>
      </c>
    </row>
    <row r="47" spans="2:54" x14ac:dyDescent="0.25">
      <c r="B47" s="58" t="s">
        <v>84</v>
      </c>
      <c r="C47" s="33">
        <v>35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3"/>
        <v>0</v>
      </c>
      <c r="N47" s="71">
        <f t="shared" si="9"/>
        <v>0</v>
      </c>
      <c r="O47" s="57"/>
      <c r="P47" s="58"/>
      <c r="Q47" s="58"/>
      <c r="R47" s="58"/>
      <c r="S47" s="58">
        <v>0.3</v>
      </c>
      <c r="T47" s="58"/>
      <c r="U47" s="58"/>
      <c r="V47" s="58"/>
      <c r="W47" s="58"/>
      <c r="X47" s="58"/>
      <c r="Y47" s="58">
        <f t="shared" si="1"/>
        <v>0.3</v>
      </c>
      <c r="Z47" s="33">
        <f t="shared" si="2"/>
        <v>1.0500000000000001E-2</v>
      </c>
      <c r="AA47" s="72">
        <f t="shared" si="10"/>
        <v>8.4000000000000012E-3</v>
      </c>
      <c r="AB47" s="73">
        <f t="shared" si="3"/>
        <v>8.4000000000000012E-3</v>
      </c>
      <c r="AC47" s="74">
        <v>140</v>
      </c>
      <c r="AD47" s="58">
        <v>140</v>
      </c>
      <c r="AE47" s="57"/>
      <c r="AF47" s="58"/>
      <c r="AG47" s="58"/>
      <c r="AH47" s="58"/>
      <c r="AI47" s="58"/>
      <c r="AJ47" s="58"/>
      <c r="AK47" s="58">
        <f t="shared" si="4"/>
        <v>0</v>
      </c>
      <c r="AL47" s="33">
        <f t="shared" si="14"/>
        <v>0</v>
      </c>
      <c r="AM47" s="71">
        <f t="shared" si="11"/>
        <v>0</v>
      </c>
      <c r="AN47" s="57"/>
      <c r="AO47" s="58"/>
      <c r="AP47" s="58"/>
      <c r="AQ47" s="58"/>
      <c r="AR47" s="58">
        <v>0.7</v>
      </c>
      <c r="AS47" s="58"/>
      <c r="AT47" s="58"/>
      <c r="AU47" s="58"/>
      <c r="AV47" s="58"/>
      <c r="AW47" s="58"/>
      <c r="AX47" s="58">
        <f t="shared" si="5"/>
        <v>0.7</v>
      </c>
      <c r="AY47" s="33">
        <f t="shared" si="6"/>
        <v>2.4500000000000001E-2</v>
      </c>
      <c r="AZ47" s="72">
        <f t="shared" si="12"/>
        <v>4.8999999999999998E-3</v>
      </c>
      <c r="BA47" s="75">
        <f t="shared" si="7"/>
        <v>4.8999999999999998E-3</v>
      </c>
      <c r="BB47" s="76">
        <f t="shared" si="8"/>
        <v>1.3300000000000001E-2</v>
      </c>
    </row>
    <row r="48" spans="2:54" x14ac:dyDescent="0.25">
      <c r="B48" s="58" t="s">
        <v>37</v>
      </c>
      <c r="C48" s="33">
        <v>50</v>
      </c>
      <c r="D48" s="58">
        <v>40</v>
      </c>
      <c r="E48" s="70">
        <v>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3"/>
        <v>0</v>
      </c>
      <c r="N48" s="71">
        <f t="shared" si="9"/>
        <v>0</v>
      </c>
      <c r="O48" s="57"/>
      <c r="P48" s="58"/>
      <c r="Q48" s="58"/>
      <c r="R48" s="58"/>
      <c r="S48" s="58"/>
      <c r="T48" s="58">
        <v>120</v>
      </c>
      <c r="U48" s="58"/>
      <c r="V48" s="58"/>
      <c r="W48" s="58"/>
      <c r="X48" s="58"/>
      <c r="Y48" s="58">
        <f t="shared" si="1"/>
        <v>120</v>
      </c>
      <c r="Z48" s="33">
        <f t="shared" si="2"/>
        <v>6</v>
      </c>
      <c r="AA48" s="72">
        <f t="shared" si="10"/>
        <v>3.36</v>
      </c>
      <c r="AB48" s="73">
        <f t="shared" si="3"/>
        <v>3.36</v>
      </c>
      <c r="AC48" s="74">
        <v>60</v>
      </c>
      <c r="AD48" s="58">
        <v>60</v>
      </c>
      <c r="AE48" s="57"/>
      <c r="AF48" s="58"/>
      <c r="AG48" s="58"/>
      <c r="AH48" s="58"/>
      <c r="AI48" s="58"/>
      <c r="AJ48" s="58"/>
      <c r="AK48" s="58">
        <f t="shared" si="4"/>
        <v>0</v>
      </c>
      <c r="AL48" s="33">
        <f t="shared" si="14"/>
        <v>0</v>
      </c>
      <c r="AM48" s="71">
        <f t="shared" si="11"/>
        <v>0</v>
      </c>
      <c r="AN48" s="57"/>
      <c r="AO48" s="58"/>
      <c r="AP48" s="58"/>
      <c r="AQ48" s="58"/>
      <c r="AR48" s="58"/>
      <c r="AS48" s="58">
        <v>120</v>
      </c>
      <c r="AT48" s="58"/>
      <c r="AU48" s="58"/>
      <c r="AV48" s="58"/>
      <c r="AW48" s="58"/>
      <c r="AX48" s="58">
        <f t="shared" si="5"/>
        <v>120</v>
      </c>
      <c r="AY48" s="33">
        <f t="shared" si="6"/>
        <v>6</v>
      </c>
      <c r="AZ48" s="72">
        <f t="shared" si="12"/>
        <v>0.84</v>
      </c>
      <c r="BA48" s="75">
        <f t="shared" si="7"/>
        <v>0.84</v>
      </c>
      <c r="BB48" s="76">
        <f t="shared" si="8"/>
        <v>4.2</v>
      </c>
    </row>
    <row r="49" spans="2:54" ht="16.5" thickBot="1" x14ac:dyDescent="0.3">
      <c r="B49" s="58" t="s">
        <v>104</v>
      </c>
      <c r="C49" s="33">
        <v>420</v>
      </c>
      <c r="D49" s="58">
        <v>140</v>
      </c>
      <c r="E49" s="70">
        <v>140</v>
      </c>
      <c r="F49" s="93"/>
      <c r="G49" s="94"/>
      <c r="H49" s="94"/>
      <c r="I49" s="94"/>
      <c r="J49" s="94"/>
      <c r="K49" s="94"/>
      <c r="L49" s="94">
        <f t="shared" si="0"/>
        <v>0</v>
      </c>
      <c r="M49" s="95">
        <f t="shared" si="13"/>
        <v>0</v>
      </c>
      <c r="N49" s="96">
        <f t="shared" si="9"/>
        <v>0</v>
      </c>
      <c r="O49" s="93"/>
      <c r="P49" s="94"/>
      <c r="Q49" s="94"/>
      <c r="R49" s="94"/>
      <c r="S49" s="94"/>
      <c r="T49" s="94"/>
      <c r="U49" s="94">
        <v>25</v>
      </c>
      <c r="V49" s="94"/>
      <c r="W49" s="94"/>
      <c r="X49" s="94"/>
      <c r="Y49" s="94">
        <f t="shared" si="1"/>
        <v>25</v>
      </c>
      <c r="Z49" s="95">
        <f t="shared" si="2"/>
        <v>10.5</v>
      </c>
      <c r="AA49" s="97">
        <f t="shared" si="10"/>
        <v>0.7</v>
      </c>
      <c r="AB49" s="98">
        <f t="shared" si="3"/>
        <v>0.7</v>
      </c>
      <c r="AC49" s="74">
        <v>140</v>
      </c>
      <c r="AD49" s="58">
        <v>140</v>
      </c>
      <c r="AE49" s="57"/>
      <c r="AF49" s="58"/>
      <c r="AG49" s="58"/>
      <c r="AH49" s="58"/>
      <c r="AI49" s="58"/>
      <c r="AJ49" s="58"/>
      <c r="AK49" s="58">
        <f t="shared" si="4"/>
        <v>0</v>
      </c>
      <c r="AL49" s="33">
        <f t="shared" si="14"/>
        <v>0</v>
      </c>
      <c r="AM49" s="71">
        <f t="shared" si="11"/>
        <v>0</v>
      </c>
      <c r="AN49" s="93"/>
      <c r="AO49" s="94"/>
      <c r="AP49" s="94"/>
      <c r="AQ49" s="94"/>
      <c r="AR49" s="94"/>
      <c r="AS49" s="94"/>
      <c r="AT49" s="94">
        <v>25</v>
      </c>
      <c r="AU49" s="94"/>
      <c r="AV49" s="94"/>
      <c r="AW49" s="94"/>
      <c r="AX49" s="94">
        <f t="shared" si="5"/>
        <v>25</v>
      </c>
      <c r="AY49" s="33">
        <f t="shared" si="6"/>
        <v>10.5</v>
      </c>
      <c r="AZ49" s="72">
        <f t="shared" si="12"/>
        <v>0.17499999999999999</v>
      </c>
      <c r="BA49" s="99">
        <f t="shared" si="7"/>
        <v>0.17499999999999999</v>
      </c>
      <c r="BB49" s="76">
        <f t="shared" si="8"/>
        <v>0.875</v>
      </c>
    </row>
    <row r="50" spans="2:54" ht="16.5" thickBot="1" x14ac:dyDescent="0.3">
      <c r="B50" s="58" t="s">
        <v>105</v>
      </c>
      <c r="C50" s="33">
        <v>120</v>
      </c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95">
        <f t="shared" si="13"/>
        <v>0</v>
      </c>
      <c r="N50" s="96">
        <f t="shared" si="9"/>
        <v>0</v>
      </c>
      <c r="O50" s="93"/>
      <c r="P50" s="94"/>
      <c r="Q50" s="94"/>
      <c r="R50" s="94"/>
      <c r="S50" s="94"/>
      <c r="T50" s="94"/>
      <c r="U50" s="94">
        <v>6</v>
      </c>
      <c r="V50" s="94"/>
      <c r="W50" s="94"/>
      <c r="X50" s="94"/>
      <c r="Y50" s="94">
        <f t="shared" si="1"/>
        <v>6</v>
      </c>
      <c r="Z50" s="95">
        <f t="shared" si="2"/>
        <v>0.72</v>
      </c>
      <c r="AA50" s="97">
        <f t="shared" si="10"/>
        <v>0.16800000000000001</v>
      </c>
      <c r="AB50" s="98">
        <f t="shared" si="3"/>
        <v>0.16800000000000001</v>
      </c>
      <c r="AC50" s="74">
        <v>140</v>
      </c>
      <c r="AD50" s="58">
        <v>140</v>
      </c>
      <c r="AE50" s="57"/>
      <c r="AF50" s="58"/>
      <c r="AG50" s="58"/>
      <c r="AH50" s="58"/>
      <c r="AI50" s="58"/>
      <c r="AJ50" s="58"/>
      <c r="AK50" s="58">
        <f t="shared" si="4"/>
        <v>0</v>
      </c>
      <c r="AL50" s="33">
        <f t="shared" si="14"/>
        <v>0</v>
      </c>
      <c r="AM50" s="71">
        <f t="shared" si="11"/>
        <v>0</v>
      </c>
      <c r="AN50" s="93"/>
      <c r="AO50" s="94"/>
      <c r="AP50" s="94"/>
      <c r="AQ50" s="94"/>
      <c r="AR50" s="94"/>
      <c r="AS50" s="94"/>
      <c r="AT50" s="94">
        <v>6</v>
      </c>
      <c r="AU50" s="94"/>
      <c r="AV50" s="94"/>
      <c r="AW50" s="94"/>
      <c r="AX50" s="94">
        <f t="shared" si="5"/>
        <v>6</v>
      </c>
      <c r="AY50" s="33">
        <f t="shared" si="6"/>
        <v>0.72</v>
      </c>
      <c r="AZ50" s="72">
        <f t="shared" si="12"/>
        <v>4.2000000000000003E-2</v>
      </c>
      <c r="BA50" s="99">
        <f t="shared" si="7"/>
        <v>4.2000000000000003E-2</v>
      </c>
      <c r="BB50" s="76">
        <f t="shared" si="8"/>
        <v>0.21000000000000002</v>
      </c>
    </row>
    <row r="51" spans="2:54" ht="16.5" thickBot="1" x14ac:dyDescent="0.3">
      <c r="B51" s="58" t="s">
        <v>23</v>
      </c>
      <c r="C51" s="33">
        <v>45</v>
      </c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>
        <f>SUM(F51:K51)</f>
        <v>0</v>
      </c>
      <c r="M51" s="95">
        <f>C51*L51/1000</f>
        <v>0</v>
      </c>
      <c r="N51" s="96">
        <f>L51*$L$25/1000</f>
        <v>0</v>
      </c>
      <c r="O51" s="93"/>
      <c r="P51" s="94"/>
      <c r="Q51" s="94"/>
      <c r="R51" s="94"/>
      <c r="S51" s="94"/>
      <c r="T51" s="94"/>
      <c r="U51" s="94"/>
      <c r="V51" s="94"/>
      <c r="W51" s="94">
        <v>70</v>
      </c>
      <c r="X51" s="94"/>
      <c r="Y51" s="94">
        <f t="shared" si="1"/>
        <v>70</v>
      </c>
      <c r="Z51" s="95">
        <f t="shared" si="2"/>
        <v>3.15</v>
      </c>
      <c r="AA51" s="97">
        <f>Y51*$Y$25/1000</f>
        <v>1.96</v>
      </c>
      <c r="AB51" s="98">
        <f t="shared" si="3"/>
        <v>1.96</v>
      </c>
      <c r="AC51" s="74">
        <v>140</v>
      </c>
      <c r="AD51" s="58">
        <v>140</v>
      </c>
      <c r="AE51" s="57"/>
      <c r="AF51" s="58"/>
      <c r="AG51" s="58"/>
      <c r="AH51" s="58"/>
      <c r="AI51" s="58"/>
      <c r="AJ51" s="58"/>
      <c r="AK51" s="58">
        <f>SUM(AE51:AJ51)</f>
        <v>0</v>
      </c>
      <c r="AL51" s="33">
        <f t="shared" si="14"/>
        <v>0</v>
      </c>
      <c r="AM51" s="71">
        <f t="shared" si="11"/>
        <v>0</v>
      </c>
      <c r="AN51" s="93"/>
      <c r="AO51" s="94"/>
      <c r="AP51" s="94"/>
      <c r="AQ51" s="94"/>
      <c r="AR51" s="94"/>
      <c r="AS51" s="94"/>
      <c r="AT51" s="94"/>
      <c r="AU51" s="94"/>
      <c r="AV51" s="94">
        <v>70</v>
      </c>
      <c r="AW51" s="94"/>
      <c r="AX51" s="94">
        <f>SUM(AN51:AW51)</f>
        <v>70</v>
      </c>
      <c r="AY51" s="33">
        <f t="shared" si="6"/>
        <v>3.15</v>
      </c>
      <c r="AZ51" s="72">
        <f t="shared" si="12"/>
        <v>0.49</v>
      </c>
      <c r="BA51" s="99">
        <f>AM51+AZ51</f>
        <v>0.49</v>
      </c>
      <c r="BB51" s="76">
        <f>AB51+BA51</f>
        <v>2.4500000000000002</v>
      </c>
    </row>
    <row r="52" spans="2:54" x14ac:dyDescent="0.25">
      <c r="B52" s="58" t="s">
        <v>102</v>
      </c>
      <c r="C52" s="33">
        <v>13</v>
      </c>
      <c r="D52" s="58">
        <v>66</v>
      </c>
      <c r="E52" s="70">
        <v>48.5</v>
      </c>
      <c r="F52" s="57"/>
      <c r="G52" s="58"/>
      <c r="H52" s="58"/>
      <c r="I52" s="58"/>
      <c r="J52" s="58">
        <v>250</v>
      </c>
      <c r="K52" s="58"/>
      <c r="L52" s="58">
        <f>SUM(F52:K52)</f>
        <v>250</v>
      </c>
      <c r="M52" s="33">
        <f>C52*L52/1000</f>
        <v>3.25</v>
      </c>
      <c r="N52" s="71">
        <f>L52*$L$25/1000</f>
        <v>7</v>
      </c>
      <c r="O52" s="57"/>
      <c r="P52" s="58"/>
      <c r="Q52" s="58"/>
      <c r="R52" s="58"/>
      <c r="S52" s="58"/>
      <c r="T52" s="58"/>
      <c r="U52" s="58"/>
      <c r="V52" s="58"/>
      <c r="W52" s="58"/>
      <c r="X52" s="58">
        <v>250</v>
      </c>
      <c r="Y52" s="58">
        <f t="shared" si="1"/>
        <v>250</v>
      </c>
      <c r="Z52" s="33">
        <f t="shared" si="2"/>
        <v>3.25</v>
      </c>
      <c r="AA52" s="72">
        <f>Y52*$Y$25/1000</f>
        <v>7</v>
      </c>
      <c r="AB52" s="73">
        <f t="shared" si="3"/>
        <v>14</v>
      </c>
      <c r="AC52" s="74">
        <v>88</v>
      </c>
      <c r="AD52" s="58">
        <v>64.8</v>
      </c>
      <c r="AE52" s="57"/>
      <c r="AF52" s="58"/>
      <c r="AG52" s="58"/>
      <c r="AH52" s="58"/>
      <c r="AI52" s="58">
        <v>250</v>
      </c>
      <c r="AJ52" s="58"/>
      <c r="AK52" s="58">
        <f>SUM(AE52:AJ52)</f>
        <v>250</v>
      </c>
      <c r="AL52" s="33">
        <f t="shared" si="14"/>
        <v>3.25</v>
      </c>
      <c r="AM52" s="71">
        <f t="shared" si="11"/>
        <v>1.75</v>
      </c>
      <c r="AN52" s="57"/>
      <c r="AO52" s="58"/>
      <c r="AP52" s="58"/>
      <c r="AQ52" s="58"/>
      <c r="AR52" s="58"/>
      <c r="AS52" s="58"/>
      <c r="AT52" s="58"/>
      <c r="AU52" s="58"/>
      <c r="AV52" s="58"/>
      <c r="AW52" s="58">
        <v>250</v>
      </c>
      <c r="AX52" s="58">
        <f>SUM(AN52:AW52)</f>
        <v>250</v>
      </c>
      <c r="AY52" s="33">
        <f t="shared" si="6"/>
        <v>3.25</v>
      </c>
      <c r="AZ52" s="72">
        <f t="shared" si="12"/>
        <v>1.75</v>
      </c>
      <c r="BA52" s="75">
        <f>AM52+AZ52</f>
        <v>3.5</v>
      </c>
      <c r="BB52" s="76">
        <f>AB52+BA52</f>
        <v>17.5</v>
      </c>
    </row>
    <row r="53" spans="2:54" x14ac:dyDescent="0.25">
      <c r="B53" s="58" t="s">
        <v>176</v>
      </c>
      <c r="C53" s="33">
        <v>13</v>
      </c>
      <c r="D53" s="58">
        <v>66</v>
      </c>
      <c r="E53" s="70">
        <v>48.5</v>
      </c>
      <c r="F53" s="57"/>
      <c r="G53" s="58"/>
      <c r="H53" s="58"/>
      <c r="I53" s="58"/>
      <c r="J53" s="58"/>
      <c r="K53" s="58">
        <v>1</v>
      </c>
      <c r="L53" s="58">
        <f>SUM(F53:K53)</f>
        <v>1</v>
      </c>
      <c r="M53" s="33">
        <f>C53*L53</f>
        <v>13</v>
      </c>
      <c r="N53" s="71">
        <f>L53*$L$25</f>
        <v>28</v>
      </c>
      <c r="O53" s="57"/>
      <c r="P53" s="58"/>
      <c r="Q53" s="58"/>
      <c r="R53" s="58"/>
      <c r="S53" s="58"/>
      <c r="T53" s="58"/>
      <c r="U53" s="58"/>
      <c r="V53" s="58"/>
      <c r="W53" s="58"/>
      <c r="X53" s="58"/>
      <c r="Y53" s="58">
        <f t="shared" si="1"/>
        <v>0</v>
      </c>
      <c r="Z53" s="33">
        <f t="shared" si="2"/>
        <v>0</v>
      </c>
      <c r="AA53" s="72">
        <f>Y53*$Y$25/1000</f>
        <v>0</v>
      </c>
      <c r="AB53" s="73">
        <f t="shared" si="3"/>
        <v>28</v>
      </c>
      <c r="AC53" s="74">
        <v>88</v>
      </c>
      <c r="AD53" s="58">
        <v>64.8</v>
      </c>
      <c r="AE53" s="57"/>
      <c r="AF53" s="58"/>
      <c r="AG53" s="58"/>
      <c r="AH53" s="58"/>
      <c r="AI53" s="58"/>
      <c r="AJ53" s="58">
        <v>2</v>
      </c>
      <c r="AK53" s="58">
        <f>SUM(AE53:AJ53)</f>
        <v>2</v>
      </c>
      <c r="AL53" s="33">
        <f>C53*AK53</f>
        <v>26</v>
      </c>
      <c r="AM53" s="71">
        <f t="shared" si="11"/>
        <v>1.4E-2</v>
      </c>
      <c r="AN53" s="57"/>
      <c r="AO53" s="58"/>
      <c r="AP53" s="58"/>
      <c r="AQ53" s="58"/>
      <c r="AR53" s="58"/>
      <c r="AS53" s="58"/>
      <c r="AT53" s="58"/>
      <c r="AU53" s="58"/>
      <c r="AV53" s="58"/>
      <c r="AW53" s="58"/>
      <c r="AX53" s="58">
        <f>SUM(AN53:AW53)</f>
        <v>0</v>
      </c>
      <c r="AY53" s="33">
        <f t="shared" si="6"/>
        <v>0</v>
      </c>
      <c r="AZ53" s="72">
        <f t="shared" si="12"/>
        <v>0</v>
      </c>
      <c r="BA53" s="75">
        <f>AM53+AZ53</f>
        <v>1.4E-2</v>
      </c>
      <c r="BB53" s="76">
        <f>AB53+BA53</f>
        <v>28.013999999999999</v>
      </c>
    </row>
    <row r="54" spans="2:54" s="87" customFormat="1" ht="16.5" thickBot="1" x14ac:dyDescent="0.3">
      <c r="B54" s="208" t="s">
        <v>20</v>
      </c>
      <c r="C54" s="209"/>
      <c r="D54" s="100"/>
      <c r="E54" s="101"/>
      <c r="F54" s="102"/>
      <c r="G54" s="103"/>
      <c r="H54" s="103"/>
      <c r="I54" s="103"/>
      <c r="J54" s="103"/>
      <c r="K54" s="103"/>
      <c r="L54" s="104" t="s">
        <v>55</v>
      </c>
      <c r="M54" s="105">
        <f>SUM(M26:M53)</f>
        <v>63.409416666666665</v>
      </c>
      <c r="N54" s="106"/>
      <c r="O54" s="107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>
        <f>SUM(Z26:Z53)</f>
        <v>106.91099999999999</v>
      </c>
      <c r="AA54" s="110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2">
        <f>SUM(AL26:AL53)</f>
        <v>78.980833333333337</v>
      </c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2">
        <f>SUM(AY26:AY53)</f>
        <v>132.11600000000001</v>
      </c>
      <c r="AZ54" s="111"/>
      <c r="BA54" s="113"/>
      <c r="BB54" s="114"/>
    </row>
    <row r="56" spans="2:54" x14ac:dyDescent="0.25">
      <c r="B56" s="148">
        <f>M54+Z54</f>
        <v>170.32041666666666</v>
      </c>
    </row>
    <row r="57" spans="2:54" x14ac:dyDescent="0.25">
      <c r="B57" s="148">
        <f>AL54+AY54</f>
        <v>211.09683333333334</v>
      </c>
    </row>
    <row r="60" spans="2:54" s="79" customFormat="1" x14ac:dyDescent="0.25">
      <c r="BB60" s="80"/>
    </row>
  </sheetData>
  <mergeCells count="79">
    <mergeCell ref="B2:F2"/>
    <mergeCell ref="C4:F4"/>
    <mergeCell ref="G4:K4"/>
    <mergeCell ref="AF4:AJ4"/>
    <mergeCell ref="B6:K6"/>
    <mergeCell ref="AE17:AM17"/>
    <mergeCell ref="AN17:AZ17"/>
    <mergeCell ref="BA17:BA25"/>
    <mergeCell ref="J18:J23"/>
    <mergeCell ref="B8:BB8"/>
    <mergeCell ref="W18:W23"/>
    <mergeCell ref="X18:X23"/>
    <mergeCell ref="Y18:Y23"/>
    <mergeCell ref="Z18:Z23"/>
    <mergeCell ref="B9:BB9"/>
    <mergeCell ref="B10:BB10"/>
    <mergeCell ref="B11:BB11"/>
    <mergeCell ref="B13:C13"/>
    <mergeCell ref="B16:C16"/>
    <mergeCell ref="F16:AB16"/>
    <mergeCell ref="AE16:BA16"/>
    <mergeCell ref="BB16:BB25"/>
    <mergeCell ref="F17:N17"/>
    <mergeCell ref="O17:AA17"/>
    <mergeCell ref="O18:O23"/>
    <mergeCell ref="AB17:AB25"/>
    <mergeCell ref="AL18:AL23"/>
    <mergeCell ref="AM18:AM23"/>
    <mergeCell ref="AN18:AN23"/>
    <mergeCell ref="AO18:AO23"/>
    <mergeCell ref="K18:K23"/>
    <mergeCell ref="L18:L23"/>
    <mergeCell ref="M18:M23"/>
    <mergeCell ref="N18:N23"/>
    <mergeCell ref="AA18:AA23"/>
    <mergeCell ref="P18:P23"/>
    <mergeCell ref="Q18:Q23"/>
    <mergeCell ref="R18:R23"/>
    <mergeCell ref="S18:S23"/>
    <mergeCell ref="T18:T23"/>
    <mergeCell ref="U18:U23"/>
    <mergeCell ref="V18:V23"/>
    <mergeCell ref="AG18:AG23"/>
    <mergeCell ref="AH18:AH23"/>
    <mergeCell ref="AI18:AI23"/>
    <mergeCell ref="AJ18:AJ23"/>
    <mergeCell ref="AK18:AK23"/>
    <mergeCell ref="AZ18:AZ23"/>
    <mergeCell ref="F24:K24"/>
    <mergeCell ref="L24:N24"/>
    <mergeCell ref="O24:X24"/>
    <mergeCell ref="Y24:AA24"/>
    <mergeCell ref="AE24:AJ24"/>
    <mergeCell ref="AK24:AM24"/>
    <mergeCell ref="AQ18:AQ23"/>
    <mergeCell ref="AR18:AR23"/>
    <mergeCell ref="AS18:AS23"/>
    <mergeCell ref="AT18:AT23"/>
    <mergeCell ref="AU18:AU23"/>
    <mergeCell ref="AV18:AV23"/>
    <mergeCell ref="AP18:AP23"/>
    <mergeCell ref="AE18:AE23"/>
    <mergeCell ref="AF18:AF23"/>
    <mergeCell ref="B54:C54"/>
    <mergeCell ref="AN24:AW24"/>
    <mergeCell ref="AX24:AZ24"/>
    <mergeCell ref="L25:N25"/>
    <mergeCell ref="Y25:AA25"/>
    <mergeCell ref="AK25:AM25"/>
    <mergeCell ref="AX25:AZ25"/>
    <mergeCell ref="B18:B25"/>
    <mergeCell ref="C18:C25"/>
    <mergeCell ref="F18:F23"/>
    <mergeCell ref="G18:G23"/>
    <mergeCell ref="H18:H23"/>
    <mergeCell ref="I18:I23"/>
    <mergeCell ref="AW18:AW23"/>
    <mergeCell ref="AX18:AX23"/>
    <mergeCell ref="AY18:AY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59"/>
  <sheetViews>
    <sheetView topLeftCell="J17" zoomScale="90" zoomScaleNormal="90" workbookViewId="0">
      <selection activeCell="AO31" sqref="AO31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23" width="5.5703125" style="77" customWidth="1"/>
    <col min="24" max="24" width="6.42578125" style="77" customWidth="1"/>
    <col min="25" max="25" width="5.5703125" style="77" customWidth="1"/>
    <col min="26" max="26" width="7.42578125" style="77" customWidth="1"/>
    <col min="27" max="28" width="5.5703125" style="77" hidden="1" customWidth="1"/>
    <col min="29" max="35" width="5.5703125" style="77" customWidth="1"/>
    <col min="36" max="36" width="6.28515625" style="77" customWidth="1"/>
    <col min="37" max="37" width="6.5703125" style="77" customWidth="1"/>
    <col min="38" max="46" width="5.5703125" style="77" customWidth="1"/>
    <col min="47" max="47" width="6.42578125" style="77" customWidth="1"/>
    <col min="48" max="48" width="5.5703125" style="77" customWidth="1"/>
    <col min="49" max="49" width="8.140625" style="77" customWidth="1"/>
    <col min="50" max="50" width="9.5703125" style="80" customWidth="1"/>
    <col min="51" max="16384" width="8.7109375" style="77"/>
  </cols>
  <sheetData>
    <row r="1" spans="2:50" s="79" customFormat="1" x14ac:dyDescent="0.25">
      <c r="AX1" s="80"/>
    </row>
    <row r="2" spans="2:50" s="79" customFormat="1" x14ac:dyDescent="0.25">
      <c r="B2" s="236" t="s">
        <v>0</v>
      </c>
      <c r="C2" s="236"/>
      <c r="D2" s="236"/>
      <c r="E2" s="236"/>
      <c r="F2" s="236"/>
      <c r="AX2" s="80"/>
    </row>
    <row r="3" spans="2:50" s="79" customFormat="1" x14ac:dyDescent="0.25">
      <c r="AX3" s="80"/>
    </row>
    <row r="4" spans="2:50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D4" s="237" t="s">
        <v>3</v>
      </c>
      <c r="AE4" s="237"/>
      <c r="AF4" s="237"/>
      <c r="AG4" s="237"/>
      <c r="AH4" s="237"/>
      <c r="AX4" s="80"/>
    </row>
    <row r="5" spans="2:50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C5" s="81"/>
      <c r="AD5" s="81"/>
      <c r="AE5" s="81"/>
      <c r="AF5" s="81"/>
      <c r="AG5" s="81"/>
      <c r="AH5" s="81"/>
      <c r="AX5" s="80"/>
    </row>
    <row r="6" spans="2:50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X6" s="80"/>
    </row>
    <row r="8" spans="2:50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2:50" s="82" customFormat="1" x14ac:dyDescent="0.25">
      <c r="B9" s="215" t="s">
        <v>169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</row>
    <row r="10" spans="2:50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</row>
    <row r="11" spans="2:50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3" spans="2:50" x14ac:dyDescent="0.25">
      <c r="B13" s="217" t="s">
        <v>6</v>
      </c>
      <c r="C13" s="217"/>
    </row>
    <row r="14" spans="2:50" x14ac:dyDescent="0.25">
      <c r="B14" s="144"/>
      <c r="C14" s="144"/>
    </row>
    <row r="15" spans="2:50" ht="16.5" thickBot="1" x14ac:dyDescent="0.3">
      <c r="B15" s="144"/>
      <c r="C15" s="144"/>
    </row>
    <row r="16" spans="2:50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1"/>
      <c r="AA16" s="86"/>
      <c r="AB16" s="84"/>
      <c r="AC16" s="222" t="s">
        <v>60</v>
      </c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4" t="s">
        <v>62</v>
      </c>
    </row>
    <row r="17" spans="2:50" s="87" customFormat="1" ht="14.45" customHeight="1" x14ac:dyDescent="0.2">
      <c r="B17" s="145"/>
      <c r="C17" s="145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232" t="s">
        <v>59</v>
      </c>
      <c r="AA17" s="86"/>
      <c r="AB17" s="84"/>
      <c r="AC17" s="226" t="s">
        <v>6</v>
      </c>
      <c r="AD17" s="227"/>
      <c r="AE17" s="227"/>
      <c r="AF17" s="227"/>
      <c r="AG17" s="227"/>
      <c r="AH17" s="227"/>
      <c r="AI17" s="227"/>
      <c r="AJ17" s="227"/>
      <c r="AK17" s="228"/>
      <c r="AL17" s="229" t="s">
        <v>21</v>
      </c>
      <c r="AM17" s="230"/>
      <c r="AN17" s="230"/>
      <c r="AO17" s="230"/>
      <c r="AP17" s="230"/>
      <c r="AQ17" s="230"/>
      <c r="AR17" s="230"/>
      <c r="AS17" s="230"/>
      <c r="AT17" s="230"/>
      <c r="AU17" s="230"/>
      <c r="AV17" s="231"/>
      <c r="AW17" s="238" t="s">
        <v>63</v>
      </c>
      <c r="AX17" s="225"/>
    </row>
    <row r="18" spans="2:50" ht="15" customHeight="1" x14ac:dyDescent="0.2">
      <c r="B18" s="194" t="s">
        <v>9</v>
      </c>
      <c r="C18" s="210" t="s">
        <v>10</v>
      </c>
      <c r="D18" s="58"/>
      <c r="E18" s="70"/>
      <c r="F18" s="211" t="s">
        <v>113</v>
      </c>
      <c r="G18" s="194" t="s">
        <v>114</v>
      </c>
      <c r="H18" s="194" t="s">
        <v>67</v>
      </c>
      <c r="I18" s="194" t="s">
        <v>32</v>
      </c>
      <c r="J18" s="194" t="s">
        <v>102</v>
      </c>
      <c r="K18" s="194" t="s">
        <v>175</v>
      </c>
      <c r="L18" s="194" t="s">
        <v>11</v>
      </c>
      <c r="M18" s="194" t="s">
        <v>54</v>
      </c>
      <c r="N18" s="200" t="s">
        <v>57</v>
      </c>
      <c r="O18" s="211" t="s">
        <v>117</v>
      </c>
      <c r="P18" s="194" t="s">
        <v>118</v>
      </c>
      <c r="Q18" s="194" t="s">
        <v>119</v>
      </c>
      <c r="R18" s="194" t="s">
        <v>37</v>
      </c>
      <c r="S18" s="194" t="s">
        <v>120</v>
      </c>
      <c r="T18" s="194" t="s">
        <v>22</v>
      </c>
      <c r="U18" s="194" t="s">
        <v>23</v>
      </c>
      <c r="V18" s="194" t="s">
        <v>102</v>
      </c>
      <c r="W18" s="194" t="s">
        <v>11</v>
      </c>
      <c r="X18" s="194" t="s">
        <v>12</v>
      </c>
      <c r="Y18" s="235" t="s">
        <v>58</v>
      </c>
      <c r="Z18" s="233"/>
      <c r="AA18" s="74"/>
      <c r="AB18" s="58"/>
      <c r="AC18" s="211" t="s">
        <v>113</v>
      </c>
      <c r="AD18" s="194" t="s">
        <v>114</v>
      </c>
      <c r="AE18" s="194" t="s">
        <v>67</v>
      </c>
      <c r="AF18" s="194" t="s">
        <v>32</v>
      </c>
      <c r="AG18" s="194" t="s">
        <v>102</v>
      </c>
      <c r="AH18" s="194" t="s">
        <v>175</v>
      </c>
      <c r="AI18" s="194" t="s">
        <v>53</v>
      </c>
      <c r="AJ18" s="194" t="s">
        <v>54</v>
      </c>
      <c r="AK18" s="200" t="s">
        <v>57</v>
      </c>
      <c r="AL18" s="211" t="s">
        <v>117</v>
      </c>
      <c r="AM18" s="194" t="s">
        <v>118</v>
      </c>
      <c r="AN18" s="194" t="s">
        <v>119</v>
      </c>
      <c r="AO18" s="194" t="s">
        <v>37</v>
      </c>
      <c r="AP18" s="194" t="s">
        <v>120</v>
      </c>
      <c r="AQ18" s="194" t="s">
        <v>22</v>
      </c>
      <c r="AR18" s="194" t="s">
        <v>23</v>
      </c>
      <c r="AS18" s="194" t="s">
        <v>102</v>
      </c>
      <c r="AT18" s="212" t="s">
        <v>11</v>
      </c>
      <c r="AU18" s="212" t="s">
        <v>12</v>
      </c>
      <c r="AV18" s="235" t="s">
        <v>58</v>
      </c>
      <c r="AW18" s="239"/>
      <c r="AX18" s="225"/>
    </row>
    <row r="19" spans="2:50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235"/>
      <c r="Z19" s="233"/>
      <c r="AA19" s="89"/>
      <c r="AB19" s="90"/>
      <c r="AC19" s="211"/>
      <c r="AD19" s="194"/>
      <c r="AE19" s="194"/>
      <c r="AF19" s="194"/>
      <c r="AG19" s="194"/>
      <c r="AH19" s="194"/>
      <c r="AI19" s="194"/>
      <c r="AJ19" s="194"/>
      <c r="AK19" s="201"/>
      <c r="AL19" s="211"/>
      <c r="AM19" s="194"/>
      <c r="AN19" s="194"/>
      <c r="AO19" s="194"/>
      <c r="AP19" s="194"/>
      <c r="AQ19" s="194"/>
      <c r="AR19" s="194"/>
      <c r="AS19" s="194"/>
      <c r="AT19" s="213"/>
      <c r="AU19" s="213"/>
      <c r="AV19" s="235"/>
      <c r="AW19" s="239"/>
      <c r="AX19" s="225"/>
    </row>
    <row r="20" spans="2:50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235"/>
      <c r="Z20" s="233"/>
      <c r="AA20" s="89"/>
      <c r="AB20" s="90"/>
      <c r="AC20" s="211"/>
      <c r="AD20" s="194"/>
      <c r="AE20" s="194"/>
      <c r="AF20" s="194"/>
      <c r="AG20" s="194"/>
      <c r="AH20" s="194"/>
      <c r="AI20" s="194"/>
      <c r="AJ20" s="194"/>
      <c r="AK20" s="201"/>
      <c r="AL20" s="211"/>
      <c r="AM20" s="194"/>
      <c r="AN20" s="194"/>
      <c r="AO20" s="194"/>
      <c r="AP20" s="194"/>
      <c r="AQ20" s="194"/>
      <c r="AR20" s="194"/>
      <c r="AS20" s="194"/>
      <c r="AT20" s="213"/>
      <c r="AU20" s="213"/>
      <c r="AV20" s="235"/>
      <c r="AW20" s="239"/>
      <c r="AX20" s="225"/>
    </row>
    <row r="21" spans="2:50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235"/>
      <c r="Z21" s="233"/>
      <c r="AA21" s="89"/>
      <c r="AB21" s="90"/>
      <c r="AC21" s="211"/>
      <c r="AD21" s="194"/>
      <c r="AE21" s="194"/>
      <c r="AF21" s="194"/>
      <c r="AG21" s="194"/>
      <c r="AH21" s="194"/>
      <c r="AI21" s="194"/>
      <c r="AJ21" s="194"/>
      <c r="AK21" s="201"/>
      <c r="AL21" s="211"/>
      <c r="AM21" s="194"/>
      <c r="AN21" s="194"/>
      <c r="AO21" s="194"/>
      <c r="AP21" s="194"/>
      <c r="AQ21" s="194"/>
      <c r="AR21" s="194"/>
      <c r="AS21" s="194"/>
      <c r="AT21" s="213"/>
      <c r="AU21" s="213"/>
      <c r="AV21" s="235"/>
      <c r="AW21" s="239"/>
      <c r="AX21" s="225"/>
    </row>
    <row r="22" spans="2:50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235"/>
      <c r="Z22" s="233"/>
      <c r="AA22" s="89"/>
      <c r="AB22" s="90"/>
      <c r="AC22" s="211"/>
      <c r="AD22" s="194"/>
      <c r="AE22" s="194"/>
      <c r="AF22" s="194"/>
      <c r="AG22" s="194"/>
      <c r="AH22" s="194"/>
      <c r="AI22" s="194"/>
      <c r="AJ22" s="194"/>
      <c r="AK22" s="201"/>
      <c r="AL22" s="211"/>
      <c r="AM22" s="194"/>
      <c r="AN22" s="194"/>
      <c r="AO22" s="194"/>
      <c r="AP22" s="194"/>
      <c r="AQ22" s="194"/>
      <c r="AR22" s="194"/>
      <c r="AS22" s="194"/>
      <c r="AT22" s="213"/>
      <c r="AU22" s="213"/>
      <c r="AV22" s="235"/>
      <c r="AW22" s="239"/>
      <c r="AX22" s="225"/>
    </row>
    <row r="23" spans="2:50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235"/>
      <c r="Z23" s="233"/>
      <c r="AA23" s="89"/>
      <c r="AB23" s="90"/>
      <c r="AC23" s="211"/>
      <c r="AD23" s="194"/>
      <c r="AE23" s="194"/>
      <c r="AF23" s="194"/>
      <c r="AG23" s="194"/>
      <c r="AH23" s="194"/>
      <c r="AI23" s="194"/>
      <c r="AJ23" s="194"/>
      <c r="AK23" s="202"/>
      <c r="AL23" s="211"/>
      <c r="AM23" s="194"/>
      <c r="AN23" s="194"/>
      <c r="AO23" s="194"/>
      <c r="AP23" s="194"/>
      <c r="AQ23" s="194"/>
      <c r="AR23" s="194"/>
      <c r="AS23" s="194"/>
      <c r="AT23" s="214"/>
      <c r="AU23" s="214"/>
      <c r="AV23" s="235"/>
      <c r="AW23" s="239"/>
      <c r="AX23" s="225"/>
    </row>
    <row r="24" spans="2:50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207"/>
      <c r="W24" s="197" t="s">
        <v>56</v>
      </c>
      <c r="X24" s="198"/>
      <c r="Y24" s="199"/>
      <c r="Z24" s="233"/>
      <c r="AA24" s="89"/>
      <c r="AB24" s="90"/>
      <c r="AC24" s="203" t="s">
        <v>13</v>
      </c>
      <c r="AD24" s="204"/>
      <c r="AE24" s="204"/>
      <c r="AF24" s="204"/>
      <c r="AG24" s="204"/>
      <c r="AH24" s="204"/>
      <c r="AI24" s="204" t="s">
        <v>56</v>
      </c>
      <c r="AJ24" s="204"/>
      <c r="AK24" s="205"/>
      <c r="AL24" s="206" t="s">
        <v>13</v>
      </c>
      <c r="AM24" s="198"/>
      <c r="AN24" s="198"/>
      <c r="AO24" s="198"/>
      <c r="AP24" s="198"/>
      <c r="AQ24" s="198"/>
      <c r="AR24" s="198"/>
      <c r="AS24" s="198"/>
      <c r="AT24" s="197" t="s">
        <v>56</v>
      </c>
      <c r="AU24" s="198"/>
      <c r="AV24" s="199"/>
      <c r="AW24" s="239"/>
      <c r="AX24" s="225"/>
    </row>
    <row r="25" spans="2:50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43">
        <v>200</v>
      </c>
      <c r="H25" s="143" t="s">
        <v>68</v>
      </c>
      <c r="I25" s="143">
        <v>150</v>
      </c>
      <c r="J25" s="143">
        <v>250</v>
      </c>
      <c r="K25" s="143">
        <v>220</v>
      </c>
      <c r="L25" s="195">
        <v>28</v>
      </c>
      <c r="M25" s="195"/>
      <c r="N25" s="196"/>
      <c r="O25" s="91">
        <v>80</v>
      </c>
      <c r="P25" s="143">
        <v>250</v>
      </c>
      <c r="Q25" s="143">
        <v>300</v>
      </c>
      <c r="R25" s="143">
        <v>120</v>
      </c>
      <c r="S25" s="143">
        <v>200</v>
      </c>
      <c r="T25" s="143">
        <v>50</v>
      </c>
      <c r="U25" s="143">
        <v>50</v>
      </c>
      <c r="V25" s="143">
        <v>250</v>
      </c>
      <c r="W25" s="197">
        <v>28</v>
      </c>
      <c r="X25" s="198"/>
      <c r="Y25" s="199"/>
      <c r="Z25" s="234"/>
      <c r="AA25" s="74" t="s">
        <v>14</v>
      </c>
      <c r="AB25" s="58" t="s">
        <v>15</v>
      </c>
      <c r="AC25" s="91">
        <v>250</v>
      </c>
      <c r="AD25" s="143">
        <v>200</v>
      </c>
      <c r="AE25" s="143" t="s">
        <v>61</v>
      </c>
      <c r="AF25" s="143">
        <v>150</v>
      </c>
      <c r="AG25" s="143">
        <v>250</v>
      </c>
      <c r="AH25" s="143">
        <v>327</v>
      </c>
      <c r="AI25" s="195">
        <v>7</v>
      </c>
      <c r="AJ25" s="195"/>
      <c r="AK25" s="196"/>
      <c r="AL25" s="91">
        <v>120</v>
      </c>
      <c r="AM25" s="143">
        <v>300</v>
      </c>
      <c r="AN25" s="143">
        <v>320</v>
      </c>
      <c r="AO25" s="143">
        <v>120</v>
      </c>
      <c r="AP25" s="143">
        <v>200</v>
      </c>
      <c r="AQ25" s="143">
        <v>70</v>
      </c>
      <c r="AR25" s="143">
        <v>70</v>
      </c>
      <c r="AS25" s="143">
        <v>250</v>
      </c>
      <c r="AT25" s="197">
        <v>7</v>
      </c>
      <c r="AU25" s="198"/>
      <c r="AV25" s="199"/>
      <c r="AW25" s="240"/>
      <c r="AX25" s="225"/>
    </row>
    <row r="26" spans="2:50" x14ac:dyDescent="0.25">
      <c r="B26" s="58" t="s">
        <v>16</v>
      </c>
      <c r="C26" s="33">
        <v>75</v>
      </c>
      <c r="D26" s="58">
        <v>53.5</v>
      </c>
      <c r="E26" s="70">
        <v>50</v>
      </c>
      <c r="F26" s="57">
        <v>156</v>
      </c>
      <c r="G26" s="58"/>
      <c r="H26" s="58"/>
      <c r="I26" s="58"/>
      <c r="J26" s="58"/>
      <c r="K26" s="58"/>
      <c r="L26" s="58">
        <f t="shared" ref="L26:L52" si="0">SUM(F26:K26)</f>
        <v>156</v>
      </c>
      <c r="M26" s="33">
        <f>C26*L26/1000</f>
        <v>11.7</v>
      </c>
      <c r="N26" s="71">
        <f>L26*$L$25/1000</f>
        <v>4.3680000000000003</v>
      </c>
      <c r="O26" s="57"/>
      <c r="P26" s="58"/>
      <c r="Q26" s="58"/>
      <c r="R26" s="58"/>
      <c r="S26" s="58"/>
      <c r="T26" s="58"/>
      <c r="U26" s="58"/>
      <c r="V26" s="58"/>
      <c r="W26" s="58">
        <f t="shared" ref="W26:W52" si="1">SUM(O26:V26)</f>
        <v>0</v>
      </c>
      <c r="X26" s="33">
        <f t="shared" ref="X26:X52" si="2">C26*W26/1000</f>
        <v>0</v>
      </c>
      <c r="Y26" s="72">
        <f>W26*$W$25/1000</f>
        <v>0</v>
      </c>
      <c r="Z26" s="73">
        <f t="shared" ref="Z26:Z52" si="3">N26+Y26</f>
        <v>4.3680000000000003</v>
      </c>
      <c r="AA26" s="74">
        <v>53.5</v>
      </c>
      <c r="AB26" s="58">
        <v>50</v>
      </c>
      <c r="AC26" s="57">
        <v>195</v>
      </c>
      <c r="AD26" s="58"/>
      <c r="AE26" s="58"/>
      <c r="AF26" s="58"/>
      <c r="AG26" s="58"/>
      <c r="AH26" s="58"/>
      <c r="AI26" s="58">
        <f t="shared" ref="AI26:AI52" si="4">SUM(AC26:AH26)</f>
        <v>195</v>
      </c>
      <c r="AJ26" s="33">
        <f>C26*AI26/1000</f>
        <v>14.625</v>
      </c>
      <c r="AK26" s="71">
        <f>AI26*$AI$25/1000</f>
        <v>1.365</v>
      </c>
      <c r="AL26" s="57"/>
      <c r="AM26" s="58"/>
      <c r="AN26" s="58"/>
      <c r="AO26" s="58"/>
      <c r="AP26" s="58"/>
      <c r="AQ26" s="58"/>
      <c r="AR26" s="58"/>
      <c r="AS26" s="58"/>
      <c r="AT26" s="58">
        <f t="shared" ref="AT26:AT52" si="5">SUM(AL26:AS26)</f>
        <v>0</v>
      </c>
      <c r="AU26" s="33">
        <f t="shared" ref="AU26:AU52" si="6">C26*AT26/1000</f>
        <v>0</v>
      </c>
      <c r="AV26" s="72">
        <f>AT26*$AT$25/1000</f>
        <v>0</v>
      </c>
      <c r="AW26" s="75">
        <f t="shared" ref="AW26:AW52" si="7">AK26+AV26</f>
        <v>1.365</v>
      </c>
      <c r="AX26" s="76">
        <f t="shared" ref="AX26:AX52" si="8">Z26+AW26</f>
        <v>5.7330000000000005</v>
      </c>
    </row>
    <row r="27" spans="2:50" x14ac:dyDescent="0.25">
      <c r="B27" s="58" t="s">
        <v>40</v>
      </c>
      <c r="C27" s="33">
        <v>650</v>
      </c>
      <c r="D27" s="58">
        <v>66</v>
      </c>
      <c r="E27" s="70">
        <v>48.5</v>
      </c>
      <c r="F27" s="57">
        <v>10</v>
      </c>
      <c r="G27" s="58"/>
      <c r="H27" s="58">
        <v>15</v>
      </c>
      <c r="I27" s="58"/>
      <c r="J27" s="58"/>
      <c r="K27" s="58"/>
      <c r="L27" s="58">
        <f t="shared" si="0"/>
        <v>25</v>
      </c>
      <c r="M27" s="33">
        <f>C27*L27/1000</f>
        <v>16.25</v>
      </c>
      <c r="N27" s="71">
        <f>L27*$L$25/1000</f>
        <v>0.7</v>
      </c>
      <c r="O27" s="57"/>
      <c r="P27" s="58"/>
      <c r="Q27" s="58">
        <v>12</v>
      </c>
      <c r="R27" s="58"/>
      <c r="S27" s="58"/>
      <c r="T27" s="58"/>
      <c r="U27" s="58"/>
      <c r="V27" s="58"/>
      <c r="W27" s="58">
        <f t="shared" si="1"/>
        <v>12</v>
      </c>
      <c r="X27" s="33">
        <f t="shared" si="2"/>
        <v>7.8</v>
      </c>
      <c r="Y27" s="72">
        <f t="shared" ref="Y27:Y52" si="9">W27*$W$25/1000</f>
        <v>0.33600000000000002</v>
      </c>
      <c r="Z27" s="73">
        <f t="shared" si="3"/>
        <v>1.036</v>
      </c>
      <c r="AA27" s="74">
        <v>88</v>
      </c>
      <c r="AB27" s="58">
        <v>64.8</v>
      </c>
      <c r="AC27" s="57">
        <v>12.5</v>
      </c>
      <c r="AD27" s="58"/>
      <c r="AE27" s="58">
        <v>15</v>
      </c>
      <c r="AF27" s="58"/>
      <c r="AG27" s="58"/>
      <c r="AH27" s="58"/>
      <c r="AI27" s="58">
        <f t="shared" si="4"/>
        <v>27.5</v>
      </c>
      <c r="AJ27" s="33">
        <f>C27*AI27/1000</f>
        <v>17.875</v>
      </c>
      <c r="AK27" s="71">
        <f t="shared" ref="AK27:AK52" si="10">AI27*$AI$25/1000</f>
        <v>0.1925</v>
      </c>
      <c r="AL27" s="57"/>
      <c r="AM27" s="58"/>
      <c r="AN27" s="58">
        <v>12.8</v>
      </c>
      <c r="AO27" s="58"/>
      <c r="AP27" s="58"/>
      <c r="AQ27" s="58"/>
      <c r="AR27" s="58"/>
      <c r="AS27" s="58"/>
      <c r="AT27" s="58">
        <f t="shared" si="5"/>
        <v>12.8</v>
      </c>
      <c r="AU27" s="33">
        <f t="shared" si="6"/>
        <v>8.32</v>
      </c>
      <c r="AV27" s="72">
        <f t="shared" ref="AV27:AV52" si="11">AT27*$AT$25/1000</f>
        <v>8.9600000000000013E-2</v>
      </c>
      <c r="AW27" s="75">
        <f t="shared" si="7"/>
        <v>0.28210000000000002</v>
      </c>
      <c r="AX27" s="76">
        <f t="shared" si="8"/>
        <v>1.3181</v>
      </c>
    </row>
    <row r="28" spans="2:50" x14ac:dyDescent="0.25">
      <c r="B28" s="58" t="s">
        <v>19</v>
      </c>
      <c r="C28" s="33">
        <v>75</v>
      </c>
      <c r="D28" s="58">
        <v>6</v>
      </c>
      <c r="E28" s="70">
        <v>6</v>
      </c>
      <c r="F28" s="57">
        <v>30.7</v>
      </c>
      <c r="G28" s="58">
        <v>100</v>
      </c>
      <c r="H28" s="58"/>
      <c r="I28" s="58"/>
      <c r="J28" s="58"/>
      <c r="K28" s="58"/>
      <c r="L28" s="58">
        <f t="shared" si="0"/>
        <v>130.69999999999999</v>
      </c>
      <c r="M28" s="33">
        <f>C28*L28/1000</f>
        <v>9.8025000000000002</v>
      </c>
      <c r="N28" s="71">
        <f t="shared" ref="N28:N52" si="12">L28*$L$25/1000</f>
        <v>3.6595999999999993</v>
      </c>
      <c r="O28" s="57"/>
      <c r="P28" s="58"/>
      <c r="Q28" s="58"/>
      <c r="R28" s="58"/>
      <c r="S28" s="58"/>
      <c r="T28" s="58"/>
      <c r="U28" s="58"/>
      <c r="V28" s="58"/>
      <c r="W28" s="58">
        <f t="shared" si="1"/>
        <v>0</v>
      </c>
      <c r="X28" s="33">
        <f t="shared" si="2"/>
        <v>0</v>
      </c>
      <c r="Y28" s="72">
        <f t="shared" si="9"/>
        <v>0</v>
      </c>
      <c r="Z28" s="73">
        <f t="shared" si="3"/>
        <v>3.6595999999999993</v>
      </c>
      <c r="AA28" s="74">
        <v>8</v>
      </c>
      <c r="AB28" s="58">
        <v>8</v>
      </c>
      <c r="AC28" s="57">
        <v>38.299999999999997</v>
      </c>
      <c r="AD28" s="58">
        <v>100</v>
      </c>
      <c r="AE28" s="58"/>
      <c r="AF28" s="58"/>
      <c r="AG28" s="58"/>
      <c r="AH28" s="58"/>
      <c r="AI28" s="58">
        <f t="shared" si="4"/>
        <v>138.30000000000001</v>
      </c>
      <c r="AJ28" s="33">
        <f>C28*AI28/1000</f>
        <v>10.3725</v>
      </c>
      <c r="AK28" s="71">
        <f t="shared" si="10"/>
        <v>0.96810000000000018</v>
      </c>
      <c r="AL28" s="57"/>
      <c r="AM28" s="58"/>
      <c r="AN28" s="58"/>
      <c r="AO28" s="58"/>
      <c r="AP28" s="58"/>
      <c r="AQ28" s="58"/>
      <c r="AR28" s="58"/>
      <c r="AS28" s="58"/>
      <c r="AT28" s="58">
        <f t="shared" si="5"/>
        <v>0</v>
      </c>
      <c r="AU28" s="33">
        <f t="shared" si="6"/>
        <v>0</v>
      </c>
      <c r="AV28" s="72">
        <f t="shared" si="11"/>
        <v>0</v>
      </c>
      <c r="AW28" s="75">
        <f t="shared" si="7"/>
        <v>0.96810000000000018</v>
      </c>
      <c r="AX28" s="76">
        <f t="shared" si="8"/>
        <v>4.627699999999999</v>
      </c>
    </row>
    <row r="29" spans="2:50" x14ac:dyDescent="0.25">
      <c r="B29" s="58" t="s">
        <v>39</v>
      </c>
      <c r="C29" s="33">
        <v>38</v>
      </c>
      <c r="D29" s="58">
        <v>7.2</v>
      </c>
      <c r="E29" s="70">
        <v>6</v>
      </c>
      <c r="F29" s="57">
        <v>20</v>
      </c>
      <c r="G29" s="58"/>
      <c r="H29" s="58"/>
      <c r="I29" s="58"/>
      <c r="J29" s="58"/>
      <c r="K29" s="58"/>
      <c r="L29" s="58">
        <f t="shared" si="0"/>
        <v>20</v>
      </c>
      <c r="M29" s="33">
        <f>C29*L29/1000</f>
        <v>0.76</v>
      </c>
      <c r="N29" s="71">
        <f>L29*$L$25/1000</f>
        <v>0.56000000000000005</v>
      </c>
      <c r="O29" s="57"/>
      <c r="P29" s="58"/>
      <c r="Q29" s="58"/>
      <c r="R29" s="58"/>
      <c r="S29" s="58"/>
      <c r="T29" s="58"/>
      <c r="U29" s="58"/>
      <c r="V29" s="58"/>
      <c r="W29" s="58">
        <f t="shared" si="1"/>
        <v>0</v>
      </c>
      <c r="X29" s="33">
        <f t="shared" si="2"/>
        <v>0</v>
      </c>
      <c r="Y29" s="72">
        <f t="shared" si="9"/>
        <v>0</v>
      </c>
      <c r="Z29" s="73">
        <f t="shared" si="3"/>
        <v>0.56000000000000005</v>
      </c>
      <c r="AA29" s="74">
        <v>9.6</v>
      </c>
      <c r="AB29" s="58">
        <v>8</v>
      </c>
      <c r="AC29" s="57">
        <v>25</v>
      </c>
      <c r="AD29" s="58"/>
      <c r="AE29" s="58"/>
      <c r="AF29" s="58"/>
      <c r="AG29" s="58"/>
      <c r="AH29" s="58"/>
      <c r="AI29" s="58">
        <f t="shared" si="4"/>
        <v>25</v>
      </c>
      <c r="AJ29" s="33">
        <f>C29*AI29/1000</f>
        <v>0.95</v>
      </c>
      <c r="AK29" s="71">
        <f t="shared" si="10"/>
        <v>0.17499999999999999</v>
      </c>
      <c r="AL29" s="57"/>
      <c r="AM29" s="58"/>
      <c r="AN29" s="58"/>
      <c r="AO29" s="58"/>
      <c r="AP29" s="58"/>
      <c r="AQ29" s="58"/>
      <c r="AR29" s="58"/>
      <c r="AS29" s="58"/>
      <c r="AT29" s="58">
        <f t="shared" si="5"/>
        <v>0</v>
      </c>
      <c r="AU29" s="33">
        <f t="shared" si="6"/>
        <v>0</v>
      </c>
      <c r="AV29" s="72">
        <f t="shared" si="11"/>
        <v>0</v>
      </c>
      <c r="AW29" s="75">
        <f t="shared" si="7"/>
        <v>0.17499999999999999</v>
      </c>
      <c r="AX29" s="76">
        <f t="shared" si="8"/>
        <v>0.7350000000000001</v>
      </c>
    </row>
    <row r="30" spans="2:50" x14ac:dyDescent="0.25">
      <c r="B30" s="58" t="s">
        <v>70</v>
      </c>
      <c r="C30" s="33">
        <v>390</v>
      </c>
      <c r="D30" s="58">
        <v>18.600000000000001</v>
      </c>
      <c r="E30" s="70">
        <v>15</v>
      </c>
      <c r="F30" s="57">
        <v>76</v>
      </c>
      <c r="G30" s="58"/>
      <c r="H30" s="58"/>
      <c r="I30" s="58"/>
      <c r="J30" s="58"/>
      <c r="K30" s="58"/>
      <c r="L30" s="58">
        <f t="shared" si="0"/>
        <v>76</v>
      </c>
      <c r="M30" s="33">
        <f>C30*L30/1000</f>
        <v>29.64</v>
      </c>
      <c r="N30" s="71">
        <f t="shared" si="12"/>
        <v>2.1280000000000001</v>
      </c>
      <c r="O30" s="57"/>
      <c r="P30" s="58"/>
      <c r="Q30" s="58"/>
      <c r="R30" s="58"/>
      <c r="S30" s="58"/>
      <c r="T30" s="58"/>
      <c r="U30" s="58"/>
      <c r="V30" s="58"/>
      <c r="W30" s="58">
        <f t="shared" si="1"/>
        <v>0</v>
      </c>
      <c r="X30" s="33">
        <f t="shared" si="2"/>
        <v>0</v>
      </c>
      <c r="Y30" s="72">
        <f t="shared" si="9"/>
        <v>0</v>
      </c>
      <c r="Z30" s="73">
        <f t="shared" si="3"/>
        <v>2.1280000000000001</v>
      </c>
      <c r="AA30" s="74">
        <v>24.8</v>
      </c>
      <c r="AB30" s="58">
        <v>20</v>
      </c>
      <c r="AC30" s="57">
        <v>95</v>
      </c>
      <c r="AD30" s="58"/>
      <c r="AE30" s="58"/>
      <c r="AF30" s="58"/>
      <c r="AG30" s="58"/>
      <c r="AH30" s="58"/>
      <c r="AI30" s="58">
        <f t="shared" si="4"/>
        <v>95</v>
      </c>
      <c r="AJ30" s="33">
        <f>C30*AI30/1000</f>
        <v>37.049999999999997</v>
      </c>
      <c r="AK30" s="71">
        <f t="shared" si="10"/>
        <v>0.66500000000000004</v>
      </c>
      <c r="AL30" s="57"/>
      <c r="AM30" s="58"/>
      <c r="AN30" s="58"/>
      <c r="AO30" s="58"/>
      <c r="AP30" s="58"/>
      <c r="AQ30" s="58"/>
      <c r="AR30" s="58"/>
      <c r="AS30" s="58"/>
      <c r="AT30" s="58">
        <f t="shared" si="5"/>
        <v>0</v>
      </c>
      <c r="AU30" s="33">
        <f t="shared" si="6"/>
        <v>0</v>
      </c>
      <c r="AV30" s="72">
        <f t="shared" si="11"/>
        <v>0</v>
      </c>
      <c r="AW30" s="75">
        <f t="shared" si="7"/>
        <v>0.66500000000000004</v>
      </c>
      <c r="AX30" s="76">
        <f t="shared" si="8"/>
        <v>2.7930000000000001</v>
      </c>
    </row>
    <row r="31" spans="2:50" s="69" customFormat="1" x14ac:dyDescent="0.25">
      <c r="B31" s="59" t="s">
        <v>69</v>
      </c>
      <c r="C31" s="60">
        <v>8.5</v>
      </c>
      <c r="D31" s="59">
        <v>41</v>
      </c>
      <c r="E31" s="61">
        <v>41</v>
      </c>
      <c r="F31" s="62">
        <v>1</v>
      </c>
      <c r="G31" s="59"/>
      <c r="H31" s="59"/>
      <c r="I31" s="59"/>
      <c r="J31" s="59"/>
      <c r="K31" s="59"/>
      <c r="L31" s="59">
        <f t="shared" si="0"/>
        <v>1</v>
      </c>
      <c r="M31" s="60">
        <f>C31*L31</f>
        <v>8.5</v>
      </c>
      <c r="N31" s="63">
        <f>L31*$L$25</f>
        <v>28</v>
      </c>
      <c r="O31" s="62"/>
      <c r="P31" s="59"/>
      <c r="Q31" s="59"/>
      <c r="R31" s="59"/>
      <c r="S31" s="59"/>
      <c r="T31" s="59"/>
      <c r="U31" s="59"/>
      <c r="V31" s="59"/>
      <c r="W31" s="59">
        <f t="shared" si="1"/>
        <v>0</v>
      </c>
      <c r="X31" s="60">
        <f t="shared" si="2"/>
        <v>0</v>
      </c>
      <c r="Y31" s="64">
        <f t="shared" si="9"/>
        <v>0</v>
      </c>
      <c r="Z31" s="65">
        <f t="shared" si="3"/>
        <v>28</v>
      </c>
      <c r="AA31" s="66">
        <v>54</v>
      </c>
      <c r="AB31" s="59">
        <v>54</v>
      </c>
      <c r="AC31" s="62">
        <v>1</v>
      </c>
      <c r="AD31" s="59"/>
      <c r="AE31" s="59"/>
      <c r="AF31" s="59"/>
      <c r="AG31" s="59"/>
      <c r="AH31" s="59"/>
      <c r="AI31" s="59">
        <f t="shared" si="4"/>
        <v>1</v>
      </c>
      <c r="AJ31" s="60">
        <f>C31*AI31</f>
        <v>8.5</v>
      </c>
      <c r="AK31" s="71">
        <f>AI31*$AI$25</f>
        <v>7</v>
      </c>
      <c r="AL31" s="62"/>
      <c r="AM31" s="59"/>
      <c r="AN31" s="59"/>
      <c r="AO31" s="59"/>
      <c r="AP31" s="59"/>
      <c r="AQ31" s="59"/>
      <c r="AR31" s="59"/>
      <c r="AS31" s="59"/>
      <c r="AT31" s="59">
        <f t="shared" si="5"/>
        <v>0</v>
      </c>
      <c r="AU31" s="60">
        <f t="shared" si="6"/>
        <v>0</v>
      </c>
      <c r="AV31" s="72">
        <f t="shared" si="11"/>
        <v>0</v>
      </c>
      <c r="AW31" s="67">
        <f t="shared" si="7"/>
        <v>7</v>
      </c>
      <c r="AX31" s="68">
        <f t="shared" si="8"/>
        <v>35</v>
      </c>
    </row>
    <row r="32" spans="2:50" x14ac:dyDescent="0.25">
      <c r="B32" s="58" t="s">
        <v>18</v>
      </c>
      <c r="C32" s="33">
        <v>68</v>
      </c>
      <c r="D32" s="58">
        <v>5</v>
      </c>
      <c r="E32" s="70">
        <v>5</v>
      </c>
      <c r="F32" s="57">
        <v>8</v>
      </c>
      <c r="G32" s="58">
        <v>15</v>
      </c>
      <c r="H32" s="58"/>
      <c r="I32" s="58"/>
      <c r="J32" s="58"/>
      <c r="K32" s="58"/>
      <c r="L32" s="58">
        <f t="shared" si="0"/>
        <v>23</v>
      </c>
      <c r="M32" s="33">
        <f t="shared" ref="M32:M52" si="13">C32*L32/1000</f>
        <v>1.5640000000000001</v>
      </c>
      <c r="N32" s="71">
        <f t="shared" si="12"/>
        <v>0.64400000000000002</v>
      </c>
      <c r="O32" s="57"/>
      <c r="P32" s="58"/>
      <c r="Q32" s="58"/>
      <c r="R32" s="58"/>
      <c r="S32" s="58">
        <v>15</v>
      </c>
      <c r="T32" s="58"/>
      <c r="U32" s="58"/>
      <c r="V32" s="58"/>
      <c r="W32" s="58">
        <f t="shared" si="1"/>
        <v>15</v>
      </c>
      <c r="X32" s="33">
        <f t="shared" si="2"/>
        <v>1.02</v>
      </c>
      <c r="Y32" s="72">
        <f t="shared" si="9"/>
        <v>0.42</v>
      </c>
      <c r="Z32" s="73">
        <f t="shared" si="3"/>
        <v>1.0640000000000001</v>
      </c>
      <c r="AA32" s="74">
        <v>5</v>
      </c>
      <c r="AB32" s="58">
        <v>5</v>
      </c>
      <c r="AC32" s="57">
        <v>10</v>
      </c>
      <c r="AD32" s="58">
        <v>15</v>
      </c>
      <c r="AE32" s="58"/>
      <c r="AF32" s="58"/>
      <c r="AG32" s="58"/>
      <c r="AH32" s="58"/>
      <c r="AI32" s="58">
        <f t="shared" si="4"/>
        <v>25</v>
      </c>
      <c r="AJ32" s="33">
        <f t="shared" ref="AJ32:AJ52" si="14">C32*AI32/1000</f>
        <v>1.7</v>
      </c>
      <c r="AK32" s="71">
        <f t="shared" si="10"/>
        <v>0.17499999999999999</v>
      </c>
      <c r="AL32" s="57"/>
      <c r="AM32" s="58"/>
      <c r="AN32" s="58"/>
      <c r="AO32" s="58"/>
      <c r="AP32" s="58">
        <v>15</v>
      </c>
      <c r="AQ32" s="58"/>
      <c r="AR32" s="58"/>
      <c r="AS32" s="58"/>
      <c r="AT32" s="58">
        <f t="shared" si="5"/>
        <v>15</v>
      </c>
      <c r="AU32" s="33">
        <f t="shared" si="6"/>
        <v>1.02</v>
      </c>
      <c r="AV32" s="72">
        <f t="shared" si="11"/>
        <v>0.105</v>
      </c>
      <c r="AW32" s="75">
        <f t="shared" si="7"/>
        <v>0.27999999999999997</v>
      </c>
      <c r="AX32" s="76">
        <f t="shared" si="8"/>
        <v>1.3440000000000001</v>
      </c>
    </row>
    <row r="33" spans="2:50" x14ac:dyDescent="0.25">
      <c r="B33" s="58" t="s">
        <v>72</v>
      </c>
      <c r="C33" s="33"/>
      <c r="D33" s="58">
        <v>10</v>
      </c>
      <c r="E33" s="70">
        <v>10</v>
      </c>
      <c r="F33" s="57">
        <v>5</v>
      </c>
      <c r="G33" s="58"/>
      <c r="H33" s="58"/>
      <c r="I33" s="58"/>
      <c r="J33" s="58"/>
      <c r="K33" s="58"/>
      <c r="L33" s="58">
        <f t="shared" si="0"/>
        <v>5</v>
      </c>
      <c r="M33" s="33">
        <f t="shared" si="13"/>
        <v>0</v>
      </c>
      <c r="N33" s="71">
        <f t="shared" si="12"/>
        <v>0.14000000000000001</v>
      </c>
      <c r="O33" s="57"/>
      <c r="P33" s="58"/>
      <c r="Q33" s="58"/>
      <c r="R33" s="58"/>
      <c r="S33" s="58"/>
      <c r="T33" s="58"/>
      <c r="U33" s="58"/>
      <c r="V33" s="58"/>
      <c r="W33" s="58">
        <f t="shared" si="1"/>
        <v>0</v>
      </c>
      <c r="X33" s="33">
        <f t="shared" si="2"/>
        <v>0</v>
      </c>
      <c r="Y33" s="72">
        <f t="shared" si="9"/>
        <v>0</v>
      </c>
      <c r="Z33" s="73">
        <f t="shared" si="3"/>
        <v>0.14000000000000001</v>
      </c>
      <c r="AA33" s="74">
        <v>10</v>
      </c>
      <c r="AB33" s="58">
        <v>10</v>
      </c>
      <c r="AC33" s="57">
        <v>6.7</v>
      </c>
      <c r="AD33" s="58"/>
      <c r="AE33" s="58"/>
      <c r="AF33" s="58"/>
      <c r="AG33" s="58"/>
      <c r="AH33" s="58"/>
      <c r="AI33" s="58">
        <f t="shared" si="4"/>
        <v>6.7</v>
      </c>
      <c r="AJ33" s="33">
        <f t="shared" si="14"/>
        <v>0</v>
      </c>
      <c r="AK33" s="71">
        <f t="shared" si="10"/>
        <v>4.6899999999999997E-2</v>
      </c>
      <c r="AL33" s="57"/>
      <c r="AM33" s="58"/>
      <c r="AN33" s="58"/>
      <c r="AO33" s="58"/>
      <c r="AP33" s="58"/>
      <c r="AQ33" s="58"/>
      <c r="AR33" s="58"/>
      <c r="AS33" s="58"/>
      <c r="AT33" s="58">
        <f t="shared" si="5"/>
        <v>0</v>
      </c>
      <c r="AU33" s="33">
        <f t="shared" si="6"/>
        <v>0</v>
      </c>
      <c r="AV33" s="72">
        <f t="shared" si="11"/>
        <v>0</v>
      </c>
      <c r="AW33" s="75">
        <f t="shared" si="7"/>
        <v>4.6899999999999997E-2</v>
      </c>
      <c r="AX33" s="76">
        <f t="shared" si="8"/>
        <v>0.18690000000000001</v>
      </c>
    </row>
    <row r="34" spans="2:50" x14ac:dyDescent="0.25">
      <c r="B34" s="58" t="s">
        <v>48</v>
      </c>
      <c r="C34" s="33">
        <v>240</v>
      </c>
      <c r="D34" s="58">
        <v>100</v>
      </c>
      <c r="E34" s="70">
        <v>100</v>
      </c>
      <c r="F34" s="57">
        <v>5</v>
      </c>
      <c r="G34" s="58"/>
      <c r="H34" s="58"/>
      <c r="I34" s="58"/>
      <c r="J34" s="58"/>
      <c r="K34" s="58"/>
      <c r="L34" s="58">
        <f t="shared" si="0"/>
        <v>5</v>
      </c>
      <c r="M34" s="33">
        <f t="shared" si="13"/>
        <v>1.2</v>
      </c>
      <c r="N34" s="71">
        <f t="shared" si="12"/>
        <v>0.14000000000000001</v>
      </c>
      <c r="O34" s="57"/>
      <c r="P34" s="58"/>
      <c r="Q34" s="58"/>
      <c r="R34" s="58"/>
      <c r="S34" s="58"/>
      <c r="T34" s="58"/>
      <c r="U34" s="58"/>
      <c r="V34" s="58"/>
      <c r="W34" s="58">
        <f t="shared" si="1"/>
        <v>0</v>
      </c>
      <c r="X34" s="33">
        <f t="shared" si="2"/>
        <v>0</v>
      </c>
      <c r="Y34" s="72">
        <f t="shared" si="9"/>
        <v>0</v>
      </c>
      <c r="Z34" s="73">
        <f t="shared" si="3"/>
        <v>0.14000000000000001</v>
      </c>
      <c r="AA34" s="74">
        <v>100</v>
      </c>
      <c r="AB34" s="58">
        <v>100</v>
      </c>
      <c r="AC34" s="57">
        <v>6.7</v>
      </c>
      <c r="AD34" s="58"/>
      <c r="AE34" s="58"/>
      <c r="AF34" s="58"/>
      <c r="AG34" s="58"/>
      <c r="AH34" s="58"/>
      <c r="AI34" s="58">
        <f t="shared" si="4"/>
        <v>6.7</v>
      </c>
      <c r="AJ34" s="33">
        <f t="shared" si="14"/>
        <v>1.6080000000000001</v>
      </c>
      <c r="AK34" s="71">
        <f t="shared" si="10"/>
        <v>4.6899999999999997E-2</v>
      </c>
      <c r="AL34" s="57"/>
      <c r="AM34" s="58"/>
      <c r="AN34" s="58"/>
      <c r="AO34" s="58"/>
      <c r="AP34" s="58"/>
      <c r="AQ34" s="58"/>
      <c r="AR34" s="58"/>
      <c r="AS34" s="58"/>
      <c r="AT34" s="58">
        <f t="shared" si="5"/>
        <v>0</v>
      </c>
      <c r="AU34" s="33">
        <f t="shared" si="6"/>
        <v>0</v>
      </c>
      <c r="AV34" s="72">
        <f t="shared" si="11"/>
        <v>0</v>
      </c>
      <c r="AW34" s="75">
        <f t="shared" si="7"/>
        <v>4.6899999999999997E-2</v>
      </c>
      <c r="AX34" s="76">
        <f t="shared" si="8"/>
        <v>0.18690000000000001</v>
      </c>
    </row>
    <row r="35" spans="2:50" x14ac:dyDescent="0.25">
      <c r="B35" s="58" t="s">
        <v>115</v>
      </c>
      <c r="C35" s="33">
        <v>360</v>
      </c>
      <c r="D35" s="58">
        <v>40</v>
      </c>
      <c r="E35" s="70">
        <v>40</v>
      </c>
      <c r="F35" s="57"/>
      <c r="G35" s="58">
        <v>1</v>
      </c>
      <c r="H35" s="58"/>
      <c r="I35" s="58"/>
      <c r="J35" s="58"/>
      <c r="K35" s="58"/>
      <c r="L35" s="58">
        <f t="shared" si="0"/>
        <v>1</v>
      </c>
      <c r="M35" s="33">
        <f t="shared" si="13"/>
        <v>0.36</v>
      </c>
      <c r="N35" s="71">
        <f t="shared" si="12"/>
        <v>2.8000000000000001E-2</v>
      </c>
      <c r="O35" s="57"/>
      <c r="P35" s="58"/>
      <c r="Q35" s="58"/>
      <c r="R35" s="58"/>
      <c r="S35" s="58"/>
      <c r="T35" s="58"/>
      <c r="U35" s="58"/>
      <c r="V35" s="58"/>
      <c r="W35" s="58">
        <f t="shared" si="1"/>
        <v>0</v>
      </c>
      <c r="X35" s="33">
        <f t="shared" si="2"/>
        <v>0</v>
      </c>
      <c r="Y35" s="72">
        <f t="shared" si="9"/>
        <v>0</v>
      </c>
      <c r="Z35" s="73">
        <f t="shared" si="3"/>
        <v>2.8000000000000001E-2</v>
      </c>
      <c r="AA35" s="74">
        <v>60</v>
      </c>
      <c r="AB35" s="58">
        <v>60</v>
      </c>
      <c r="AC35" s="57"/>
      <c r="AD35" s="58">
        <v>1</v>
      </c>
      <c r="AE35" s="58"/>
      <c r="AF35" s="58"/>
      <c r="AG35" s="58"/>
      <c r="AH35" s="58"/>
      <c r="AI35" s="58">
        <f t="shared" si="4"/>
        <v>1</v>
      </c>
      <c r="AJ35" s="33">
        <f t="shared" si="14"/>
        <v>0.36</v>
      </c>
      <c r="AK35" s="71">
        <f t="shared" si="10"/>
        <v>7.0000000000000001E-3</v>
      </c>
      <c r="AL35" s="57"/>
      <c r="AM35" s="58"/>
      <c r="AN35" s="58"/>
      <c r="AO35" s="58"/>
      <c r="AP35" s="58"/>
      <c r="AQ35" s="58"/>
      <c r="AR35" s="58"/>
      <c r="AS35" s="58"/>
      <c r="AT35" s="58">
        <f t="shared" si="5"/>
        <v>0</v>
      </c>
      <c r="AU35" s="33">
        <f t="shared" si="6"/>
        <v>0</v>
      </c>
      <c r="AV35" s="72">
        <f t="shared" si="11"/>
        <v>0</v>
      </c>
      <c r="AW35" s="75">
        <f t="shared" si="7"/>
        <v>7.0000000000000001E-3</v>
      </c>
      <c r="AX35" s="76">
        <f t="shared" si="8"/>
        <v>3.5000000000000003E-2</v>
      </c>
    </row>
    <row r="36" spans="2:50" x14ac:dyDescent="0.25">
      <c r="B36" s="58" t="s">
        <v>22</v>
      </c>
      <c r="C36" s="33">
        <v>47</v>
      </c>
      <c r="D36" s="58">
        <v>140</v>
      </c>
      <c r="E36" s="70">
        <v>140</v>
      </c>
      <c r="F36" s="57"/>
      <c r="G36" s="58"/>
      <c r="H36" s="58">
        <v>40</v>
      </c>
      <c r="I36" s="58"/>
      <c r="J36" s="58"/>
      <c r="K36" s="58"/>
      <c r="L36" s="58">
        <f t="shared" si="0"/>
        <v>40</v>
      </c>
      <c r="M36" s="33">
        <f t="shared" si="13"/>
        <v>1.88</v>
      </c>
      <c r="N36" s="71">
        <f t="shared" si="12"/>
        <v>1.1200000000000001</v>
      </c>
      <c r="O36" s="57"/>
      <c r="P36" s="58"/>
      <c r="Q36" s="58"/>
      <c r="R36" s="58"/>
      <c r="S36" s="58"/>
      <c r="T36" s="58">
        <v>50</v>
      </c>
      <c r="U36" s="58"/>
      <c r="V36" s="58"/>
      <c r="W36" s="58">
        <f t="shared" si="1"/>
        <v>50</v>
      </c>
      <c r="X36" s="33">
        <f t="shared" si="2"/>
        <v>2.35</v>
      </c>
      <c r="Y36" s="72">
        <f t="shared" si="9"/>
        <v>1.4</v>
      </c>
      <c r="Z36" s="73">
        <f t="shared" si="3"/>
        <v>2.52</v>
      </c>
      <c r="AA36" s="74">
        <v>140</v>
      </c>
      <c r="AB36" s="58">
        <v>140</v>
      </c>
      <c r="AC36" s="57"/>
      <c r="AD36" s="58"/>
      <c r="AE36" s="58">
        <v>50</v>
      </c>
      <c r="AF36" s="58"/>
      <c r="AG36" s="58"/>
      <c r="AH36" s="58"/>
      <c r="AI36" s="58">
        <f t="shared" si="4"/>
        <v>50</v>
      </c>
      <c r="AJ36" s="33">
        <f t="shared" si="14"/>
        <v>2.35</v>
      </c>
      <c r="AK36" s="71">
        <f t="shared" si="10"/>
        <v>0.35</v>
      </c>
      <c r="AL36" s="57"/>
      <c r="AM36" s="58"/>
      <c r="AN36" s="58"/>
      <c r="AO36" s="58"/>
      <c r="AP36" s="58"/>
      <c r="AQ36" s="58">
        <v>70</v>
      </c>
      <c r="AR36" s="58"/>
      <c r="AS36" s="58"/>
      <c r="AT36" s="58">
        <f t="shared" si="5"/>
        <v>70</v>
      </c>
      <c r="AU36" s="33">
        <f t="shared" si="6"/>
        <v>3.29</v>
      </c>
      <c r="AV36" s="72">
        <f t="shared" si="11"/>
        <v>0.49</v>
      </c>
      <c r="AW36" s="75">
        <f t="shared" si="7"/>
        <v>0.84</v>
      </c>
      <c r="AX36" s="76">
        <f t="shared" si="8"/>
        <v>3.36</v>
      </c>
    </row>
    <row r="37" spans="2:50" s="136" customFormat="1" x14ac:dyDescent="0.25">
      <c r="B37" s="28" t="s">
        <v>42</v>
      </c>
      <c r="C37" s="127">
        <v>130</v>
      </c>
      <c r="D37" s="28">
        <v>40</v>
      </c>
      <c r="E37" s="128">
        <v>40</v>
      </c>
      <c r="F37" s="129"/>
      <c r="G37" s="28"/>
      <c r="H37" s="28"/>
      <c r="I37" s="28">
        <v>150</v>
      </c>
      <c r="J37" s="28"/>
      <c r="K37" s="28"/>
      <c r="L37" s="28">
        <f t="shared" si="0"/>
        <v>150</v>
      </c>
      <c r="M37" s="127">
        <f t="shared" si="13"/>
        <v>19.5</v>
      </c>
      <c r="N37" s="130">
        <f t="shared" si="12"/>
        <v>4.2</v>
      </c>
      <c r="O37" s="129"/>
      <c r="P37" s="28"/>
      <c r="Q37" s="28"/>
      <c r="R37" s="28"/>
      <c r="S37" s="28"/>
      <c r="T37" s="28"/>
      <c r="U37" s="28"/>
      <c r="V37" s="28"/>
      <c r="W37" s="28">
        <f t="shared" si="1"/>
        <v>0</v>
      </c>
      <c r="X37" s="127">
        <f t="shared" si="2"/>
        <v>0</v>
      </c>
      <c r="Y37" s="131">
        <f t="shared" si="9"/>
        <v>0</v>
      </c>
      <c r="Z37" s="132">
        <f t="shared" si="3"/>
        <v>4.2</v>
      </c>
      <c r="AA37" s="133">
        <v>60</v>
      </c>
      <c r="AB37" s="28">
        <v>60</v>
      </c>
      <c r="AC37" s="129"/>
      <c r="AD37" s="28"/>
      <c r="AE37" s="28"/>
      <c r="AF37" s="28">
        <v>150</v>
      </c>
      <c r="AG37" s="28"/>
      <c r="AH37" s="28"/>
      <c r="AI37" s="28">
        <f t="shared" si="4"/>
        <v>150</v>
      </c>
      <c r="AJ37" s="127">
        <f t="shared" si="14"/>
        <v>19.5</v>
      </c>
      <c r="AK37" s="71">
        <f t="shared" si="10"/>
        <v>1.05</v>
      </c>
      <c r="AL37" s="129"/>
      <c r="AM37" s="28"/>
      <c r="AN37" s="28"/>
      <c r="AO37" s="28"/>
      <c r="AP37" s="28"/>
      <c r="AQ37" s="28"/>
      <c r="AR37" s="28"/>
      <c r="AS37" s="28"/>
      <c r="AT37" s="28">
        <f t="shared" si="5"/>
        <v>0</v>
      </c>
      <c r="AU37" s="127">
        <f t="shared" si="6"/>
        <v>0</v>
      </c>
      <c r="AV37" s="72">
        <f t="shared" si="11"/>
        <v>0</v>
      </c>
      <c r="AW37" s="134">
        <f t="shared" si="7"/>
        <v>1.05</v>
      </c>
      <c r="AX37" s="135">
        <f t="shared" si="8"/>
        <v>5.25</v>
      </c>
    </row>
    <row r="38" spans="2:50" s="136" customFormat="1" x14ac:dyDescent="0.25">
      <c r="B38" s="28" t="s">
        <v>43</v>
      </c>
      <c r="C38" s="127"/>
      <c r="D38" s="28">
        <v>140</v>
      </c>
      <c r="E38" s="128">
        <v>140</v>
      </c>
      <c r="F38" s="129"/>
      <c r="G38" s="28"/>
      <c r="H38" s="28"/>
      <c r="I38" s="28">
        <v>150</v>
      </c>
      <c r="J38" s="28"/>
      <c r="K38" s="28"/>
      <c r="L38" s="28">
        <f t="shared" si="0"/>
        <v>150</v>
      </c>
      <c r="M38" s="127">
        <f t="shared" si="13"/>
        <v>0</v>
      </c>
      <c r="N38" s="130">
        <f t="shared" si="12"/>
        <v>4.2</v>
      </c>
      <c r="O38" s="129"/>
      <c r="P38" s="28"/>
      <c r="Q38" s="28"/>
      <c r="R38" s="28"/>
      <c r="S38" s="28"/>
      <c r="T38" s="28"/>
      <c r="U38" s="28"/>
      <c r="V38" s="28"/>
      <c r="W38" s="28">
        <f t="shared" si="1"/>
        <v>0</v>
      </c>
      <c r="X38" s="127">
        <f t="shared" si="2"/>
        <v>0</v>
      </c>
      <c r="Y38" s="131">
        <f t="shared" si="9"/>
        <v>0</v>
      </c>
      <c r="Z38" s="132">
        <f t="shared" si="3"/>
        <v>4.2</v>
      </c>
      <c r="AA38" s="133">
        <v>140</v>
      </c>
      <c r="AB38" s="28">
        <v>140</v>
      </c>
      <c r="AC38" s="129"/>
      <c r="AD38" s="28"/>
      <c r="AE38" s="28"/>
      <c r="AF38" s="28">
        <v>150</v>
      </c>
      <c r="AG38" s="28"/>
      <c r="AH38" s="28"/>
      <c r="AI38" s="28">
        <f t="shared" si="4"/>
        <v>150</v>
      </c>
      <c r="AJ38" s="127">
        <f t="shared" si="14"/>
        <v>0</v>
      </c>
      <c r="AK38" s="71">
        <f t="shared" si="10"/>
        <v>1.05</v>
      </c>
      <c r="AL38" s="129"/>
      <c r="AM38" s="28"/>
      <c r="AN38" s="28"/>
      <c r="AO38" s="28"/>
      <c r="AP38" s="28"/>
      <c r="AQ38" s="28"/>
      <c r="AR38" s="28"/>
      <c r="AS38" s="28"/>
      <c r="AT38" s="28">
        <f t="shared" si="5"/>
        <v>0</v>
      </c>
      <c r="AU38" s="127">
        <f t="shared" si="6"/>
        <v>0</v>
      </c>
      <c r="AV38" s="72">
        <f t="shared" si="11"/>
        <v>0</v>
      </c>
      <c r="AW38" s="134">
        <f t="shared" si="7"/>
        <v>1.05</v>
      </c>
      <c r="AX38" s="135">
        <f t="shared" si="8"/>
        <v>5.25</v>
      </c>
    </row>
    <row r="39" spans="2:50" x14ac:dyDescent="0.25">
      <c r="B39" s="58" t="s">
        <v>25</v>
      </c>
      <c r="C39" s="33">
        <v>55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3"/>
        <v>0</v>
      </c>
      <c r="N39" s="71">
        <f t="shared" si="12"/>
        <v>0</v>
      </c>
      <c r="O39" s="57">
        <v>23.5</v>
      </c>
      <c r="P39" s="58">
        <v>66.8</v>
      </c>
      <c r="Q39" s="58"/>
      <c r="R39" s="58"/>
      <c r="S39" s="58"/>
      <c r="T39" s="58"/>
      <c r="U39" s="58"/>
      <c r="V39" s="58"/>
      <c r="W39" s="58">
        <f t="shared" si="1"/>
        <v>90.3</v>
      </c>
      <c r="X39" s="33">
        <f t="shared" si="2"/>
        <v>4.9664999999999999</v>
      </c>
      <c r="Y39" s="72">
        <f t="shared" si="9"/>
        <v>2.5284</v>
      </c>
      <c r="Z39" s="73">
        <f t="shared" si="3"/>
        <v>2.5284</v>
      </c>
      <c r="AA39" s="74">
        <v>140</v>
      </c>
      <c r="AB39" s="58">
        <v>140</v>
      </c>
      <c r="AC39" s="57"/>
      <c r="AD39" s="58"/>
      <c r="AE39" s="58"/>
      <c r="AF39" s="58"/>
      <c r="AG39" s="58"/>
      <c r="AH39" s="58"/>
      <c r="AI39" s="58">
        <f t="shared" si="4"/>
        <v>0</v>
      </c>
      <c r="AJ39" s="33">
        <f t="shared" si="14"/>
        <v>0</v>
      </c>
      <c r="AK39" s="71">
        <f t="shared" si="10"/>
        <v>0</v>
      </c>
      <c r="AL39" s="57">
        <v>35.299999999999997</v>
      </c>
      <c r="AM39" s="58">
        <v>80.099999999999994</v>
      </c>
      <c r="AN39" s="58"/>
      <c r="AO39" s="58"/>
      <c r="AP39" s="58"/>
      <c r="AQ39" s="58"/>
      <c r="AR39" s="58"/>
      <c r="AS39" s="58"/>
      <c r="AT39" s="58">
        <f t="shared" si="5"/>
        <v>115.39999999999999</v>
      </c>
      <c r="AU39" s="33">
        <f t="shared" si="6"/>
        <v>6.3469999999999995</v>
      </c>
      <c r="AV39" s="72">
        <f t="shared" si="11"/>
        <v>0.80779999999999996</v>
      </c>
      <c r="AW39" s="75">
        <f t="shared" si="7"/>
        <v>0.80779999999999996</v>
      </c>
      <c r="AX39" s="76">
        <f t="shared" si="8"/>
        <v>3.3361999999999998</v>
      </c>
    </row>
    <row r="40" spans="2:50" x14ac:dyDescent="0.25">
      <c r="B40" s="58" t="s">
        <v>24</v>
      </c>
      <c r="C40" s="33">
        <v>50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3"/>
        <v>0</v>
      </c>
      <c r="N40" s="71">
        <f t="shared" si="12"/>
        <v>0</v>
      </c>
      <c r="O40" s="57">
        <v>15.2</v>
      </c>
      <c r="P40" s="58"/>
      <c r="Q40" s="58"/>
      <c r="R40" s="58"/>
      <c r="S40" s="58"/>
      <c r="T40" s="58"/>
      <c r="U40" s="58"/>
      <c r="V40" s="58"/>
      <c r="W40" s="58">
        <f t="shared" si="1"/>
        <v>15.2</v>
      </c>
      <c r="X40" s="33">
        <f t="shared" si="2"/>
        <v>0.76</v>
      </c>
      <c r="Y40" s="72">
        <f t="shared" si="9"/>
        <v>0.42559999999999998</v>
      </c>
      <c r="Z40" s="73">
        <f t="shared" si="3"/>
        <v>0.42559999999999998</v>
      </c>
      <c r="AA40" s="74">
        <v>60</v>
      </c>
      <c r="AB40" s="58">
        <v>60</v>
      </c>
      <c r="AC40" s="57"/>
      <c r="AD40" s="58"/>
      <c r="AE40" s="58"/>
      <c r="AF40" s="58"/>
      <c r="AG40" s="58"/>
      <c r="AH40" s="58"/>
      <c r="AI40" s="58">
        <f t="shared" si="4"/>
        <v>0</v>
      </c>
      <c r="AJ40" s="33">
        <f t="shared" si="14"/>
        <v>0</v>
      </c>
      <c r="AK40" s="71">
        <f t="shared" si="10"/>
        <v>0</v>
      </c>
      <c r="AL40" s="57">
        <v>22.8</v>
      </c>
      <c r="AM40" s="58"/>
      <c r="AN40" s="58"/>
      <c r="AO40" s="58"/>
      <c r="AP40" s="58"/>
      <c r="AQ40" s="58"/>
      <c r="AR40" s="58"/>
      <c r="AS40" s="58"/>
      <c r="AT40" s="58">
        <f t="shared" si="5"/>
        <v>22.8</v>
      </c>
      <c r="AU40" s="33">
        <f t="shared" si="6"/>
        <v>1.1399999999999999</v>
      </c>
      <c r="AV40" s="72">
        <f t="shared" si="11"/>
        <v>0.15959999999999999</v>
      </c>
      <c r="AW40" s="75">
        <f t="shared" si="7"/>
        <v>0.15959999999999999</v>
      </c>
      <c r="AX40" s="76">
        <f t="shared" si="8"/>
        <v>0.58519999999999994</v>
      </c>
    </row>
    <row r="41" spans="2:50" x14ac:dyDescent="0.25">
      <c r="B41" s="58" t="s">
        <v>16</v>
      </c>
      <c r="C41" s="33">
        <v>75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3"/>
        <v>0</v>
      </c>
      <c r="N41" s="71">
        <f t="shared" si="12"/>
        <v>0</v>
      </c>
      <c r="O41" s="57">
        <v>10.4</v>
      </c>
      <c r="P41" s="58">
        <v>12.5</v>
      </c>
      <c r="Q41" s="58">
        <v>37.200000000000003</v>
      </c>
      <c r="R41" s="58"/>
      <c r="S41" s="58"/>
      <c r="T41" s="58"/>
      <c r="U41" s="58"/>
      <c r="V41" s="58"/>
      <c r="W41" s="58">
        <f t="shared" si="1"/>
        <v>60.1</v>
      </c>
      <c r="X41" s="33">
        <f t="shared" si="2"/>
        <v>4.5075000000000003</v>
      </c>
      <c r="Y41" s="72">
        <f t="shared" si="9"/>
        <v>1.6827999999999999</v>
      </c>
      <c r="Z41" s="73">
        <f t="shared" si="3"/>
        <v>1.6827999999999999</v>
      </c>
      <c r="AA41" s="74">
        <v>140</v>
      </c>
      <c r="AB41" s="58">
        <v>140</v>
      </c>
      <c r="AC41" s="57"/>
      <c r="AD41" s="58"/>
      <c r="AE41" s="58"/>
      <c r="AF41" s="58"/>
      <c r="AG41" s="58"/>
      <c r="AH41" s="58"/>
      <c r="AI41" s="58">
        <f t="shared" si="4"/>
        <v>0</v>
      </c>
      <c r="AJ41" s="33">
        <f t="shared" si="14"/>
        <v>0</v>
      </c>
      <c r="AK41" s="71">
        <f t="shared" si="10"/>
        <v>0</v>
      </c>
      <c r="AL41" s="57">
        <v>15.6</v>
      </c>
      <c r="AM41" s="58">
        <v>15</v>
      </c>
      <c r="AN41" s="58">
        <v>39.700000000000003</v>
      </c>
      <c r="AO41" s="58"/>
      <c r="AP41" s="58"/>
      <c r="AQ41" s="58"/>
      <c r="AR41" s="58"/>
      <c r="AS41" s="58"/>
      <c r="AT41" s="58">
        <f t="shared" si="5"/>
        <v>70.300000000000011</v>
      </c>
      <c r="AU41" s="33">
        <f t="shared" si="6"/>
        <v>5.2725000000000009</v>
      </c>
      <c r="AV41" s="72">
        <f t="shared" si="11"/>
        <v>0.49210000000000009</v>
      </c>
      <c r="AW41" s="75">
        <f t="shared" si="7"/>
        <v>0.49210000000000009</v>
      </c>
      <c r="AX41" s="76">
        <f t="shared" si="8"/>
        <v>2.1749000000000001</v>
      </c>
    </row>
    <row r="42" spans="2:50" x14ac:dyDescent="0.25">
      <c r="B42" s="58" t="s">
        <v>83</v>
      </c>
      <c r="C42" s="33">
        <v>180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3"/>
        <v>0</v>
      </c>
      <c r="N42" s="71">
        <f t="shared" si="12"/>
        <v>0</v>
      </c>
      <c r="O42" s="57">
        <v>30.4</v>
      </c>
      <c r="P42" s="58"/>
      <c r="Q42" s="58"/>
      <c r="R42" s="58"/>
      <c r="S42" s="58"/>
      <c r="T42" s="58"/>
      <c r="U42" s="58"/>
      <c r="V42" s="58"/>
      <c r="W42" s="58">
        <f t="shared" si="1"/>
        <v>30.4</v>
      </c>
      <c r="X42" s="33">
        <f t="shared" si="2"/>
        <v>5.4720000000000004</v>
      </c>
      <c r="Y42" s="72">
        <f t="shared" si="9"/>
        <v>0.85119999999999996</v>
      </c>
      <c r="Z42" s="73">
        <f t="shared" si="3"/>
        <v>0.85119999999999996</v>
      </c>
      <c r="AA42" s="74">
        <v>60</v>
      </c>
      <c r="AB42" s="58">
        <v>60</v>
      </c>
      <c r="AC42" s="57"/>
      <c r="AD42" s="58"/>
      <c r="AE42" s="58"/>
      <c r="AF42" s="58"/>
      <c r="AG42" s="58"/>
      <c r="AH42" s="58"/>
      <c r="AI42" s="58">
        <f t="shared" si="4"/>
        <v>0</v>
      </c>
      <c r="AJ42" s="33">
        <f t="shared" si="14"/>
        <v>0</v>
      </c>
      <c r="AK42" s="71">
        <f t="shared" si="10"/>
        <v>0</v>
      </c>
      <c r="AL42" s="57">
        <v>45.6</v>
      </c>
      <c r="AM42" s="58"/>
      <c r="AN42" s="58"/>
      <c r="AO42" s="58"/>
      <c r="AP42" s="58"/>
      <c r="AQ42" s="58"/>
      <c r="AR42" s="58"/>
      <c r="AS42" s="58"/>
      <c r="AT42" s="58">
        <f t="shared" si="5"/>
        <v>45.6</v>
      </c>
      <c r="AU42" s="33">
        <f t="shared" si="6"/>
        <v>8.2080000000000002</v>
      </c>
      <c r="AV42" s="72">
        <f t="shared" si="11"/>
        <v>0.31919999999999998</v>
      </c>
      <c r="AW42" s="75">
        <f t="shared" si="7"/>
        <v>0.31919999999999998</v>
      </c>
      <c r="AX42" s="76">
        <f t="shared" si="8"/>
        <v>1.1703999999999999</v>
      </c>
    </row>
    <row r="43" spans="2:50" x14ac:dyDescent="0.25">
      <c r="B43" s="58" t="s">
        <v>46</v>
      </c>
      <c r="C43" s="33">
        <v>45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3"/>
        <v>0</v>
      </c>
      <c r="N43" s="71">
        <f t="shared" si="12"/>
        <v>0</v>
      </c>
      <c r="O43" s="57">
        <v>14.4</v>
      </c>
      <c r="P43" s="58">
        <v>12</v>
      </c>
      <c r="Q43" s="58">
        <v>14.4</v>
      </c>
      <c r="R43" s="58"/>
      <c r="S43" s="58"/>
      <c r="T43" s="58"/>
      <c r="U43" s="58"/>
      <c r="V43" s="58"/>
      <c r="W43" s="58">
        <f t="shared" si="1"/>
        <v>40.799999999999997</v>
      </c>
      <c r="X43" s="33">
        <f t="shared" si="2"/>
        <v>1.8359999999999999</v>
      </c>
      <c r="Y43" s="72">
        <f t="shared" si="9"/>
        <v>1.1423999999999999</v>
      </c>
      <c r="Z43" s="73">
        <f t="shared" si="3"/>
        <v>1.1423999999999999</v>
      </c>
      <c r="AA43" s="74">
        <v>140</v>
      </c>
      <c r="AB43" s="58">
        <v>140</v>
      </c>
      <c r="AC43" s="57"/>
      <c r="AD43" s="58"/>
      <c r="AE43" s="58"/>
      <c r="AF43" s="58"/>
      <c r="AG43" s="58"/>
      <c r="AH43" s="58"/>
      <c r="AI43" s="58">
        <f t="shared" si="4"/>
        <v>0</v>
      </c>
      <c r="AJ43" s="33">
        <f t="shared" si="14"/>
        <v>0</v>
      </c>
      <c r="AK43" s="71">
        <f t="shared" si="10"/>
        <v>0</v>
      </c>
      <c r="AL43" s="57">
        <v>21.6</v>
      </c>
      <c r="AM43" s="58">
        <v>14.4</v>
      </c>
      <c r="AN43" s="58">
        <v>15.4</v>
      </c>
      <c r="AO43" s="58"/>
      <c r="AP43" s="58"/>
      <c r="AQ43" s="58"/>
      <c r="AR43" s="58"/>
      <c r="AS43" s="58"/>
      <c r="AT43" s="58">
        <f t="shared" si="5"/>
        <v>51.4</v>
      </c>
      <c r="AU43" s="33">
        <f t="shared" si="6"/>
        <v>2.3130000000000002</v>
      </c>
      <c r="AV43" s="72">
        <f t="shared" si="11"/>
        <v>0.35980000000000001</v>
      </c>
      <c r="AW43" s="75">
        <f t="shared" si="7"/>
        <v>0.35980000000000001</v>
      </c>
      <c r="AX43" s="76">
        <f t="shared" si="8"/>
        <v>1.5021999999999998</v>
      </c>
    </row>
    <row r="44" spans="2:50" x14ac:dyDescent="0.25">
      <c r="B44" s="58" t="s">
        <v>81</v>
      </c>
      <c r="C44" s="33">
        <v>125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3"/>
        <v>0</v>
      </c>
      <c r="N44" s="71">
        <f t="shared" si="12"/>
        <v>0</v>
      </c>
      <c r="O44" s="57">
        <v>8</v>
      </c>
      <c r="P44" s="58">
        <v>2.2999999999999998</v>
      </c>
      <c r="Q44" s="58"/>
      <c r="R44" s="58"/>
      <c r="S44" s="58"/>
      <c r="T44" s="58"/>
      <c r="U44" s="58"/>
      <c r="V44" s="58"/>
      <c r="W44" s="58">
        <f t="shared" si="1"/>
        <v>10.3</v>
      </c>
      <c r="X44" s="33">
        <f t="shared" si="2"/>
        <v>1.2875000000000001</v>
      </c>
      <c r="Y44" s="72">
        <f t="shared" si="9"/>
        <v>0.28840000000000005</v>
      </c>
      <c r="Z44" s="73">
        <f t="shared" si="3"/>
        <v>0.28840000000000005</v>
      </c>
      <c r="AA44" s="74">
        <v>60</v>
      </c>
      <c r="AB44" s="58">
        <v>60</v>
      </c>
      <c r="AC44" s="57"/>
      <c r="AD44" s="58"/>
      <c r="AE44" s="58"/>
      <c r="AF44" s="58"/>
      <c r="AG44" s="58"/>
      <c r="AH44" s="58"/>
      <c r="AI44" s="58">
        <f t="shared" si="4"/>
        <v>0</v>
      </c>
      <c r="AJ44" s="33">
        <f t="shared" si="14"/>
        <v>0</v>
      </c>
      <c r="AK44" s="71">
        <f t="shared" si="10"/>
        <v>0</v>
      </c>
      <c r="AL44" s="57">
        <v>12</v>
      </c>
      <c r="AM44" s="58">
        <v>3</v>
      </c>
      <c r="AN44" s="58"/>
      <c r="AO44" s="58"/>
      <c r="AP44" s="58"/>
      <c r="AQ44" s="58"/>
      <c r="AR44" s="58"/>
      <c r="AS44" s="58"/>
      <c r="AT44" s="58">
        <f t="shared" si="5"/>
        <v>15</v>
      </c>
      <c r="AU44" s="33">
        <f t="shared" si="6"/>
        <v>1.875</v>
      </c>
      <c r="AV44" s="72">
        <f t="shared" si="11"/>
        <v>0.105</v>
      </c>
      <c r="AW44" s="75">
        <f t="shared" si="7"/>
        <v>0.105</v>
      </c>
      <c r="AX44" s="76">
        <f t="shared" si="8"/>
        <v>0.39340000000000003</v>
      </c>
    </row>
    <row r="45" spans="2:50" x14ac:dyDescent="0.25">
      <c r="B45" s="58" t="s">
        <v>49</v>
      </c>
      <c r="C45" s="33">
        <v>410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3"/>
        <v>0</v>
      </c>
      <c r="N45" s="71">
        <f t="shared" si="12"/>
        <v>0</v>
      </c>
      <c r="O45" s="57"/>
      <c r="P45" s="58">
        <v>24</v>
      </c>
      <c r="Q45" s="58">
        <v>132</v>
      </c>
      <c r="R45" s="58"/>
      <c r="S45" s="58"/>
      <c r="T45" s="58"/>
      <c r="U45" s="58"/>
      <c r="V45" s="58"/>
      <c r="W45" s="58">
        <f t="shared" si="1"/>
        <v>156</v>
      </c>
      <c r="X45" s="33">
        <f t="shared" si="2"/>
        <v>63.96</v>
      </c>
      <c r="Y45" s="72">
        <f t="shared" si="9"/>
        <v>4.3680000000000003</v>
      </c>
      <c r="Z45" s="73">
        <f t="shared" si="3"/>
        <v>4.3680000000000003</v>
      </c>
      <c r="AA45" s="74">
        <v>140</v>
      </c>
      <c r="AB45" s="58">
        <v>140</v>
      </c>
      <c r="AC45" s="57"/>
      <c r="AD45" s="58"/>
      <c r="AE45" s="58"/>
      <c r="AF45" s="58"/>
      <c r="AG45" s="58"/>
      <c r="AH45" s="58"/>
      <c r="AI45" s="58">
        <f t="shared" si="4"/>
        <v>0</v>
      </c>
      <c r="AJ45" s="33">
        <f t="shared" si="14"/>
        <v>0</v>
      </c>
      <c r="AK45" s="71">
        <f t="shared" si="10"/>
        <v>0</v>
      </c>
      <c r="AL45" s="57"/>
      <c r="AM45" s="58">
        <v>36</v>
      </c>
      <c r="AN45" s="58">
        <v>140.80000000000001</v>
      </c>
      <c r="AO45" s="58"/>
      <c r="AP45" s="58"/>
      <c r="AQ45" s="58"/>
      <c r="AR45" s="58"/>
      <c r="AS45" s="58"/>
      <c r="AT45" s="58">
        <f t="shared" si="5"/>
        <v>176.8</v>
      </c>
      <c r="AU45" s="33">
        <f t="shared" si="6"/>
        <v>72.488</v>
      </c>
      <c r="AV45" s="72">
        <f t="shared" si="11"/>
        <v>1.2376</v>
      </c>
      <c r="AW45" s="75">
        <f t="shared" si="7"/>
        <v>1.2376</v>
      </c>
      <c r="AX45" s="76">
        <f t="shared" si="8"/>
        <v>5.6056000000000008</v>
      </c>
    </row>
    <row r="46" spans="2:50" x14ac:dyDescent="0.25">
      <c r="B46" s="58" t="s">
        <v>116</v>
      </c>
      <c r="C46" s="33">
        <v>75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3"/>
        <v>0</v>
      </c>
      <c r="N46" s="71">
        <f t="shared" si="12"/>
        <v>0</v>
      </c>
      <c r="O46" s="57"/>
      <c r="P46" s="58"/>
      <c r="Q46" s="58">
        <v>81.599999999999994</v>
      </c>
      <c r="R46" s="58"/>
      <c r="S46" s="58"/>
      <c r="T46" s="58"/>
      <c r="U46" s="58"/>
      <c r="V46" s="58"/>
      <c r="W46" s="58">
        <f t="shared" si="1"/>
        <v>81.599999999999994</v>
      </c>
      <c r="X46" s="33">
        <f t="shared" si="2"/>
        <v>6.12</v>
      </c>
      <c r="Y46" s="72">
        <f t="shared" si="9"/>
        <v>2.2847999999999997</v>
      </c>
      <c r="Z46" s="73">
        <f t="shared" si="3"/>
        <v>2.2847999999999997</v>
      </c>
      <c r="AA46" s="74">
        <v>60</v>
      </c>
      <c r="AB46" s="58">
        <v>60</v>
      </c>
      <c r="AC46" s="57"/>
      <c r="AD46" s="58"/>
      <c r="AE46" s="58"/>
      <c r="AF46" s="58"/>
      <c r="AG46" s="58"/>
      <c r="AH46" s="58"/>
      <c r="AI46" s="58">
        <f t="shared" si="4"/>
        <v>0</v>
      </c>
      <c r="AJ46" s="33">
        <f t="shared" si="14"/>
        <v>0</v>
      </c>
      <c r="AK46" s="71">
        <f t="shared" si="10"/>
        <v>0</v>
      </c>
      <c r="AL46" s="57"/>
      <c r="AM46" s="58"/>
      <c r="AN46" s="58">
        <v>87</v>
      </c>
      <c r="AO46" s="58"/>
      <c r="AP46" s="58"/>
      <c r="AQ46" s="58"/>
      <c r="AR46" s="58"/>
      <c r="AS46" s="58"/>
      <c r="AT46" s="58">
        <f t="shared" si="5"/>
        <v>87</v>
      </c>
      <c r="AU46" s="33">
        <f t="shared" si="6"/>
        <v>6.5250000000000004</v>
      </c>
      <c r="AV46" s="72">
        <f t="shared" si="11"/>
        <v>0.60899999999999999</v>
      </c>
      <c r="AW46" s="75">
        <f t="shared" si="7"/>
        <v>0.60899999999999999</v>
      </c>
      <c r="AX46" s="76">
        <f t="shared" si="8"/>
        <v>2.8937999999999997</v>
      </c>
    </row>
    <row r="47" spans="2:50" x14ac:dyDescent="0.25">
      <c r="B47" s="58" t="s">
        <v>37</v>
      </c>
      <c r="C47" s="33">
        <v>50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3"/>
        <v>0</v>
      </c>
      <c r="N47" s="71">
        <f t="shared" si="12"/>
        <v>0</v>
      </c>
      <c r="O47" s="57"/>
      <c r="P47" s="58"/>
      <c r="Q47" s="58"/>
      <c r="R47" s="58">
        <v>120</v>
      </c>
      <c r="S47" s="58"/>
      <c r="T47" s="58"/>
      <c r="U47" s="58"/>
      <c r="V47" s="58"/>
      <c r="W47" s="58">
        <f t="shared" si="1"/>
        <v>120</v>
      </c>
      <c r="X47" s="33">
        <f t="shared" si="2"/>
        <v>6</v>
      </c>
      <c r="Y47" s="72">
        <f t="shared" si="9"/>
        <v>3.36</v>
      </c>
      <c r="Z47" s="73">
        <f t="shared" si="3"/>
        <v>3.36</v>
      </c>
      <c r="AA47" s="74">
        <v>140</v>
      </c>
      <c r="AB47" s="58">
        <v>140</v>
      </c>
      <c r="AC47" s="57"/>
      <c r="AD47" s="58"/>
      <c r="AE47" s="58"/>
      <c r="AF47" s="58"/>
      <c r="AG47" s="58"/>
      <c r="AH47" s="58"/>
      <c r="AI47" s="58">
        <f t="shared" si="4"/>
        <v>0</v>
      </c>
      <c r="AJ47" s="33">
        <f t="shared" si="14"/>
        <v>0</v>
      </c>
      <c r="AK47" s="71">
        <f t="shared" si="10"/>
        <v>0</v>
      </c>
      <c r="AL47" s="57"/>
      <c r="AM47" s="58"/>
      <c r="AN47" s="58"/>
      <c r="AO47" s="58">
        <v>120</v>
      </c>
      <c r="AP47" s="58"/>
      <c r="AQ47" s="58"/>
      <c r="AR47" s="58"/>
      <c r="AS47" s="58"/>
      <c r="AT47" s="58">
        <f t="shared" si="5"/>
        <v>120</v>
      </c>
      <c r="AU47" s="33">
        <f t="shared" si="6"/>
        <v>6</v>
      </c>
      <c r="AV47" s="72">
        <f t="shared" si="11"/>
        <v>0.84</v>
      </c>
      <c r="AW47" s="75">
        <f t="shared" si="7"/>
        <v>0.84</v>
      </c>
      <c r="AX47" s="76">
        <f t="shared" si="8"/>
        <v>4.2</v>
      </c>
    </row>
    <row r="48" spans="2:50" x14ac:dyDescent="0.25">
      <c r="B48" s="58" t="s">
        <v>96</v>
      </c>
      <c r="C48" s="33">
        <v>150</v>
      </c>
      <c r="D48" s="58">
        <v>140</v>
      </c>
      <c r="E48" s="70">
        <v>140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3"/>
        <v>0</v>
      </c>
      <c r="N48" s="71">
        <f t="shared" si="12"/>
        <v>0</v>
      </c>
      <c r="O48" s="57"/>
      <c r="P48" s="58"/>
      <c r="Q48" s="58"/>
      <c r="R48" s="58"/>
      <c r="S48" s="58">
        <v>25</v>
      </c>
      <c r="T48" s="58"/>
      <c r="U48" s="58"/>
      <c r="V48" s="58"/>
      <c r="W48" s="58">
        <f t="shared" si="1"/>
        <v>25</v>
      </c>
      <c r="X48" s="33">
        <f t="shared" si="2"/>
        <v>3.75</v>
      </c>
      <c r="Y48" s="72">
        <f t="shared" si="9"/>
        <v>0.7</v>
      </c>
      <c r="Z48" s="73">
        <f t="shared" si="3"/>
        <v>0.7</v>
      </c>
      <c r="AA48" s="74">
        <v>140</v>
      </c>
      <c r="AB48" s="58">
        <v>140</v>
      </c>
      <c r="AC48" s="57"/>
      <c r="AD48" s="58"/>
      <c r="AE48" s="58"/>
      <c r="AF48" s="58"/>
      <c r="AG48" s="58"/>
      <c r="AH48" s="58"/>
      <c r="AI48" s="58">
        <f t="shared" si="4"/>
        <v>0</v>
      </c>
      <c r="AJ48" s="33">
        <f t="shared" si="14"/>
        <v>0</v>
      </c>
      <c r="AK48" s="71">
        <f t="shared" si="10"/>
        <v>0</v>
      </c>
      <c r="AL48" s="57"/>
      <c r="AM48" s="58"/>
      <c r="AN48" s="58"/>
      <c r="AO48" s="58"/>
      <c r="AP48" s="58">
        <v>25</v>
      </c>
      <c r="AQ48" s="58"/>
      <c r="AR48" s="58"/>
      <c r="AS48" s="58"/>
      <c r="AT48" s="58">
        <f t="shared" si="5"/>
        <v>25</v>
      </c>
      <c r="AU48" s="33">
        <f t="shared" si="6"/>
        <v>3.75</v>
      </c>
      <c r="AV48" s="72">
        <f t="shared" si="11"/>
        <v>0.17499999999999999</v>
      </c>
      <c r="AW48" s="75">
        <f t="shared" si="7"/>
        <v>0.17499999999999999</v>
      </c>
      <c r="AX48" s="76">
        <f t="shared" si="8"/>
        <v>0.875</v>
      </c>
    </row>
    <row r="49" spans="2:50" x14ac:dyDescent="0.25">
      <c r="B49" s="58" t="s">
        <v>23</v>
      </c>
      <c r="C49" s="33">
        <v>45</v>
      </c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>
        <f t="shared" si="0"/>
        <v>0</v>
      </c>
      <c r="M49" s="33">
        <f t="shared" si="13"/>
        <v>0</v>
      </c>
      <c r="N49" s="71">
        <f t="shared" si="12"/>
        <v>0</v>
      </c>
      <c r="O49" s="57"/>
      <c r="P49" s="58"/>
      <c r="Q49" s="58"/>
      <c r="R49" s="58"/>
      <c r="S49" s="58"/>
      <c r="T49" s="58"/>
      <c r="U49" s="58">
        <v>50</v>
      </c>
      <c r="V49" s="58"/>
      <c r="W49" s="58">
        <f t="shared" si="1"/>
        <v>50</v>
      </c>
      <c r="X49" s="33">
        <f t="shared" si="2"/>
        <v>2.25</v>
      </c>
      <c r="Y49" s="72">
        <f t="shared" si="9"/>
        <v>1.4</v>
      </c>
      <c r="Z49" s="73">
        <f t="shared" si="3"/>
        <v>1.4</v>
      </c>
      <c r="AA49" s="74">
        <v>60</v>
      </c>
      <c r="AB49" s="58">
        <v>60</v>
      </c>
      <c r="AC49" s="57"/>
      <c r="AD49" s="58"/>
      <c r="AE49" s="58"/>
      <c r="AF49" s="58"/>
      <c r="AG49" s="58"/>
      <c r="AH49" s="58"/>
      <c r="AI49" s="58">
        <f t="shared" si="4"/>
        <v>0</v>
      </c>
      <c r="AJ49" s="33">
        <f t="shared" si="14"/>
        <v>0</v>
      </c>
      <c r="AK49" s="71">
        <f t="shared" si="10"/>
        <v>0</v>
      </c>
      <c r="AL49" s="57"/>
      <c r="AM49" s="58"/>
      <c r="AN49" s="58"/>
      <c r="AO49" s="58"/>
      <c r="AP49" s="58"/>
      <c r="AQ49" s="58"/>
      <c r="AR49" s="58">
        <v>70</v>
      </c>
      <c r="AS49" s="58"/>
      <c r="AT49" s="58">
        <f t="shared" si="5"/>
        <v>70</v>
      </c>
      <c r="AU49" s="33">
        <f t="shared" si="6"/>
        <v>3.15</v>
      </c>
      <c r="AV49" s="72">
        <f t="shared" si="11"/>
        <v>0.49</v>
      </c>
      <c r="AW49" s="75">
        <f t="shared" si="7"/>
        <v>0.49</v>
      </c>
      <c r="AX49" s="76">
        <f t="shared" si="8"/>
        <v>1.89</v>
      </c>
    </row>
    <row r="50" spans="2:50" ht="16.5" thickBot="1" x14ac:dyDescent="0.3">
      <c r="B50" s="58" t="s">
        <v>102</v>
      </c>
      <c r="C50" s="33">
        <v>13</v>
      </c>
      <c r="D50" s="58">
        <v>140</v>
      </c>
      <c r="E50" s="70">
        <v>140</v>
      </c>
      <c r="F50" s="93"/>
      <c r="G50" s="94"/>
      <c r="H50" s="94"/>
      <c r="I50" s="94"/>
      <c r="J50" s="94">
        <v>250</v>
      </c>
      <c r="K50" s="94"/>
      <c r="L50" s="94">
        <f t="shared" si="0"/>
        <v>250</v>
      </c>
      <c r="M50" s="95">
        <f t="shared" si="13"/>
        <v>3.25</v>
      </c>
      <c r="N50" s="96">
        <f t="shared" si="12"/>
        <v>7</v>
      </c>
      <c r="O50" s="93"/>
      <c r="P50" s="94"/>
      <c r="Q50" s="94"/>
      <c r="R50" s="94"/>
      <c r="S50" s="94"/>
      <c r="T50" s="94"/>
      <c r="U50" s="94"/>
      <c r="V50" s="94">
        <v>250</v>
      </c>
      <c r="W50" s="94">
        <f t="shared" si="1"/>
        <v>250</v>
      </c>
      <c r="X50" s="95">
        <f t="shared" si="2"/>
        <v>3.25</v>
      </c>
      <c r="Y50" s="97">
        <f t="shared" si="9"/>
        <v>7</v>
      </c>
      <c r="Z50" s="98">
        <f t="shared" si="3"/>
        <v>14</v>
      </c>
      <c r="AA50" s="74">
        <v>140</v>
      </c>
      <c r="AB50" s="58">
        <v>140</v>
      </c>
      <c r="AC50" s="57"/>
      <c r="AD50" s="58"/>
      <c r="AE50" s="58"/>
      <c r="AF50" s="58"/>
      <c r="AG50" s="58">
        <v>250</v>
      </c>
      <c r="AH50" s="58"/>
      <c r="AI50" s="58">
        <f t="shared" si="4"/>
        <v>250</v>
      </c>
      <c r="AJ50" s="33">
        <f t="shared" si="14"/>
        <v>3.25</v>
      </c>
      <c r="AK50" s="71">
        <f t="shared" si="10"/>
        <v>1.75</v>
      </c>
      <c r="AL50" s="93"/>
      <c r="AM50" s="94"/>
      <c r="AN50" s="94"/>
      <c r="AO50" s="94"/>
      <c r="AP50" s="94"/>
      <c r="AQ50" s="94"/>
      <c r="AR50" s="94"/>
      <c r="AS50" s="94">
        <v>250</v>
      </c>
      <c r="AT50" s="94">
        <f t="shared" si="5"/>
        <v>250</v>
      </c>
      <c r="AU50" s="33">
        <f t="shared" si="6"/>
        <v>3.25</v>
      </c>
      <c r="AV50" s="72">
        <f t="shared" si="11"/>
        <v>1.75</v>
      </c>
      <c r="AW50" s="99">
        <f t="shared" si="7"/>
        <v>3.5</v>
      </c>
      <c r="AX50" s="76">
        <f t="shared" si="8"/>
        <v>17.5</v>
      </c>
    </row>
    <row r="51" spans="2:50" ht="16.5" thickBot="1" x14ac:dyDescent="0.3">
      <c r="B51" s="58" t="s">
        <v>175</v>
      </c>
      <c r="C51" s="33">
        <v>120</v>
      </c>
      <c r="D51" s="58">
        <v>140</v>
      </c>
      <c r="E51" s="70">
        <v>140</v>
      </c>
      <c r="F51" s="93"/>
      <c r="G51" s="94"/>
      <c r="H51" s="94"/>
      <c r="I51" s="94"/>
      <c r="J51" s="94"/>
      <c r="K51" s="94">
        <v>169</v>
      </c>
      <c r="L51" s="94">
        <f t="shared" si="0"/>
        <v>169</v>
      </c>
      <c r="M51" s="95">
        <f t="shared" si="13"/>
        <v>20.28</v>
      </c>
      <c r="N51" s="96">
        <f t="shared" si="12"/>
        <v>4.7320000000000002</v>
      </c>
      <c r="O51" s="93"/>
      <c r="P51" s="94"/>
      <c r="Q51" s="94"/>
      <c r="R51" s="94"/>
      <c r="S51" s="94"/>
      <c r="T51" s="94"/>
      <c r="U51" s="94"/>
      <c r="V51" s="94"/>
      <c r="W51" s="94">
        <f t="shared" si="1"/>
        <v>0</v>
      </c>
      <c r="X51" s="95">
        <f t="shared" si="2"/>
        <v>0</v>
      </c>
      <c r="Y51" s="97">
        <f t="shared" si="9"/>
        <v>0</v>
      </c>
      <c r="Z51" s="98">
        <f t="shared" si="3"/>
        <v>4.7320000000000002</v>
      </c>
      <c r="AA51" s="74">
        <v>140</v>
      </c>
      <c r="AB51" s="58">
        <v>140</v>
      </c>
      <c r="AC51" s="57"/>
      <c r="AD51" s="58"/>
      <c r="AE51" s="58"/>
      <c r="AF51" s="58"/>
      <c r="AG51" s="58"/>
      <c r="AH51" s="58">
        <v>118</v>
      </c>
      <c r="AI51" s="58">
        <f t="shared" si="4"/>
        <v>118</v>
      </c>
      <c r="AJ51" s="33">
        <f t="shared" si="14"/>
        <v>14.16</v>
      </c>
      <c r="AK51" s="71">
        <f t="shared" si="10"/>
        <v>0.82599999999999996</v>
      </c>
      <c r="AL51" s="93"/>
      <c r="AM51" s="94"/>
      <c r="AN51" s="94"/>
      <c r="AO51" s="94"/>
      <c r="AP51" s="94"/>
      <c r="AQ51" s="94"/>
      <c r="AR51" s="94"/>
      <c r="AS51" s="94"/>
      <c r="AT51" s="94">
        <f t="shared" si="5"/>
        <v>0</v>
      </c>
      <c r="AU51" s="33">
        <f t="shared" si="6"/>
        <v>0</v>
      </c>
      <c r="AV51" s="72">
        <f t="shared" si="11"/>
        <v>0</v>
      </c>
      <c r="AW51" s="99">
        <f t="shared" si="7"/>
        <v>0.82599999999999996</v>
      </c>
      <c r="AX51" s="76">
        <f t="shared" si="8"/>
        <v>5.5579999999999998</v>
      </c>
    </row>
    <row r="52" spans="2:50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>
        <f t="shared" si="0"/>
        <v>0</v>
      </c>
      <c r="M52" s="95">
        <f t="shared" si="13"/>
        <v>0</v>
      </c>
      <c r="N52" s="96">
        <f t="shared" si="12"/>
        <v>0</v>
      </c>
      <c r="O52" s="93"/>
      <c r="P52" s="94"/>
      <c r="Q52" s="94"/>
      <c r="R52" s="94"/>
      <c r="S52" s="94"/>
      <c r="T52" s="94"/>
      <c r="U52" s="94"/>
      <c r="V52" s="94"/>
      <c r="W52" s="94">
        <f t="shared" si="1"/>
        <v>0</v>
      </c>
      <c r="X52" s="95">
        <f t="shared" si="2"/>
        <v>0</v>
      </c>
      <c r="Y52" s="97">
        <f t="shared" si="9"/>
        <v>0</v>
      </c>
      <c r="Z52" s="98">
        <f t="shared" si="3"/>
        <v>0</v>
      </c>
      <c r="AA52" s="74">
        <v>140</v>
      </c>
      <c r="AB52" s="58">
        <v>140</v>
      </c>
      <c r="AC52" s="57"/>
      <c r="AD52" s="58"/>
      <c r="AE52" s="58"/>
      <c r="AF52" s="58"/>
      <c r="AG52" s="58"/>
      <c r="AH52" s="58"/>
      <c r="AI52" s="58">
        <f t="shared" si="4"/>
        <v>0</v>
      </c>
      <c r="AJ52" s="33">
        <f t="shared" si="14"/>
        <v>0</v>
      </c>
      <c r="AK52" s="71">
        <f t="shared" si="10"/>
        <v>0</v>
      </c>
      <c r="AL52" s="93"/>
      <c r="AM52" s="94"/>
      <c r="AN52" s="94"/>
      <c r="AO52" s="94"/>
      <c r="AP52" s="94"/>
      <c r="AQ52" s="94"/>
      <c r="AR52" s="94"/>
      <c r="AS52" s="94"/>
      <c r="AT52" s="94">
        <f t="shared" si="5"/>
        <v>0</v>
      </c>
      <c r="AU52" s="33">
        <f t="shared" si="6"/>
        <v>0</v>
      </c>
      <c r="AV52" s="72">
        <f t="shared" si="11"/>
        <v>0</v>
      </c>
      <c r="AW52" s="99">
        <f t="shared" si="7"/>
        <v>0</v>
      </c>
      <c r="AX52" s="76">
        <f t="shared" si="8"/>
        <v>0</v>
      </c>
    </row>
    <row r="53" spans="2:50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124.6865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9">
        <f>SUM(X26:X52)</f>
        <v>115.32950000000001</v>
      </c>
      <c r="Y53" s="110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>
        <f>SUM(AJ26:AJ52)</f>
        <v>132.3005</v>
      </c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2">
        <f>SUM(AU26:AU52)</f>
        <v>132.9485</v>
      </c>
      <c r="AV53" s="111"/>
      <c r="AW53" s="113"/>
      <c r="AX53" s="114"/>
    </row>
    <row r="56" spans="2:50" x14ac:dyDescent="0.25">
      <c r="B56" s="148">
        <f>M53+X53</f>
        <v>240.01600000000002</v>
      </c>
    </row>
    <row r="57" spans="2:50" x14ac:dyDescent="0.25">
      <c r="B57" s="148">
        <f>AJ53+AU53</f>
        <v>265.24900000000002</v>
      </c>
    </row>
    <row r="59" spans="2:50" s="79" customFormat="1" x14ac:dyDescent="0.25">
      <c r="AX59" s="80"/>
    </row>
  </sheetData>
  <mergeCells count="75">
    <mergeCell ref="B8:AX8"/>
    <mergeCell ref="B2:F2"/>
    <mergeCell ref="C4:F4"/>
    <mergeCell ref="G4:K4"/>
    <mergeCell ref="AD4:AH4"/>
    <mergeCell ref="B6:K6"/>
    <mergeCell ref="B9:AX9"/>
    <mergeCell ref="B10:AX10"/>
    <mergeCell ref="B11:AX11"/>
    <mergeCell ref="B13:C13"/>
    <mergeCell ref="B16:C16"/>
    <mergeCell ref="F16:Z16"/>
    <mergeCell ref="AC16:AW16"/>
    <mergeCell ref="AX16:AX25"/>
    <mergeCell ref="F17:N17"/>
    <mergeCell ref="O17:Y17"/>
    <mergeCell ref="AL17:AV17"/>
    <mergeCell ref="AW17:AW25"/>
    <mergeCell ref="B18:B25"/>
    <mergeCell ref="C18:C25"/>
    <mergeCell ref="F18:F23"/>
    <mergeCell ref="G18:G23"/>
    <mergeCell ref="H18:H23"/>
    <mergeCell ref="I18:I23"/>
    <mergeCell ref="U18:U23"/>
    <mergeCell ref="J18:J23"/>
    <mergeCell ref="K18:K23"/>
    <mergeCell ref="L18:L23"/>
    <mergeCell ref="M18:M23"/>
    <mergeCell ref="N18:N23"/>
    <mergeCell ref="O18:O23"/>
    <mergeCell ref="P18:P23"/>
    <mergeCell ref="Q18:Q23"/>
    <mergeCell ref="R18:R23"/>
    <mergeCell ref="S18:S23"/>
    <mergeCell ref="T18:T23"/>
    <mergeCell ref="AJ18:AJ23"/>
    <mergeCell ref="V18:V23"/>
    <mergeCell ref="W18:W23"/>
    <mergeCell ref="X18:X23"/>
    <mergeCell ref="Y18:Y23"/>
    <mergeCell ref="AC18:AC23"/>
    <mergeCell ref="AD18:AD23"/>
    <mergeCell ref="Z17:Z25"/>
    <mergeCell ref="AC17:AK17"/>
    <mergeCell ref="AE18:AE23"/>
    <mergeCell ref="AF18:AF23"/>
    <mergeCell ref="AG18:AG23"/>
    <mergeCell ref="AH18:AH23"/>
    <mergeCell ref="AI18:AI23"/>
    <mergeCell ref="AV18:AV23"/>
    <mergeCell ref="AK18:AK23"/>
    <mergeCell ref="AL18:AL23"/>
    <mergeCell ref="AM18:AM23"/>
    <mergeCell ref="AN18:AN23"/>
    <mergeCell ref="AO18:AO23"/>
    <mergeCell ref="AP18:AP23"/>
    <mergeCell ref="AQ18:AQ23"/>
    <mergeCell ref="AR18:AR23"/>
    <mergeCell ref="AS18:AS23"/>
    <mergeCell ref="AT18:AT23"/>
    <mergeCell ref="AU18:AU23"/>
    <mergeCell ref="B53:C53"/>
    <mergeCell ref="AL24:AS24"/>
    <mergeCell ref="AT24:AV24"/>
    <mergeCell ref="L25:N25"/>
    <mergeCell ref="W25:Y25"/>
    <mergeCell ref="AI25:AK25"/>
    <mergeCell ref="AT25:AV25"/>
    <mergeCell ref="F24:K24"/>
    <mergeCell ref="L24:N24"/>
    <mergeCell ref="O24:V24"/>
    <mergeCell ref="W24:Y24"/>
    <mergeCell ref="AC24:AH24"/>
    <mergeCell ref="AI24:AK24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P5" zoomScale="90" zoomScaleNormal="90" workbookViewId="0">
      <selection activeCell="X25" sqref="X25:Z25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18" width="5.5703125" style="77" customWidth="1"/>
    <col min="19" max="19" width="4.85546875" style="77" customWidth="1"/>
    <col min="20" max="24" width="5.5703125" style="77" customWidth="1"/>
    <col min="25" max="25" width="6.42578125" style="77" customWidth="1"/>
    <col min="26" max="26" width="5.5703125" style="77" customWidth="1"/>
    <col min="27" max="27" width="7.42578125" style="77" customWidth="1"/>
    <col min="28" max="29" width="5.5703125" style="77" hidden="1" customWidth="1"/>
    <col min="30" max="36" width="5.5703125" style="77" customWidth="1"/>
    <col min="37" max="37" width="6.28515625" style="77" customWidth="1"/>
    <col min="38" max="38" width="6.5703125" style="77" customWidth="1"/>
    <col min="39" max="48" width="5.5703125" style="77" customWidth="1"/>
    <col min="49" max="49" width="6.42578125" style="77" customWidth="1"/>
    <col min="50" max="50" width="5.5703125" style="77" customWidth="1"/>
    <col min="51" max="51" width="8.140625" style="77" customWidth="1"/>
    <col min="52" max="52" width="9.5703125" style="80" customWidth="1"/>
    <col min="53" max="16384" width="8.7109375" style="77"/>
  </cols>
  <sheetData>
    <row r="1" spans="2:52" s="79" customFormat="1" x14ac:dyDescent="0.25">
      <c r="AZ1" s="80"/>
    </row>
    <row r="2" spans="2:52" s="79" customFormat="1" x14ac:dyDescent="0.25">
      <c r="B2" s="236" t="s">
        <v>0</v>
      </c>
      <c r="C2" s="236"/>
      <c r="D2" s="236"/>
      <c r="E2" s="236"/>
      <c r="F2" s="236"/>
      <c r="AZ2" s="80"/>
    </row>
    <row r="3" spans="2:52" s="79" customFormat="1" x14ac:dyDescent="0.25">
      <c r="AZ3" s="80"/>
    </row>
    <row r="4" spans="2:52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E4" s="237" t="s">
        <v>3</v>
      </c>
      <c r="AF4" s="237"/>
      <c r="AG4" s="237"/>
      <c r="AH4" s="237"/>
      <c r="AI4" s="237"/>
      <c r="AZ4" s="80"/>
    </row>
    <row r="5" spans="2:52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D5" s="81"/>
      <c r="AE5" s="81"/>
      <c r="AF5" s="81"/>
      <c r="AG5" s="81"/>
      <c r="AH5" s="81"/>
      <c r="AI5" s="81"/>
      <c r="AZ5" s="80"/>
    </row>
    <row r="6" spans="2:52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Z6" s="80"/>
    </row>
    <row r="8" spans="2:52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2:52" s="82" customFormat="1" x14ac:dyDescent="0.25">
      <c r="B9" s="215" t="s">
        <v>170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</row>
    <row r="10" spans="2:52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</row>
    <row r="11" spans="2:52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</row>
    <row r="13" spans="2:52" x14ac:dyDescent="0.25">
      <c r="B13" s="217" t="s">
        <v>6</v>
      </c>
      <c r="C13" s="217"/>
    </row>
    <row r="14" spans="2:52" x14ac:dyDescent="0.25">
      <c r="B14" s="144"/>
      <c r="C14" s="144"/>
    </row>
    <row r="15" spans="2:52" ht="16.5" thickBot="1" x14ac:dyDescent="0.3">
      <c r="B15" s="144"/>
      <c r="C15" s="144"/>
    </row>
    <row r="16" spans="2:52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86"/>
      <c r="AC16" s="84"/>
      <c r="AD16" s="222" t="s">
        <v>60</v>
      </c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4" t="s">
        <v>62</v>
      </c>
    </row>
    <row r="17" spans="2:52" s="87" customFormat="1" ht="14.45" customHeight="1" x14ac:dyDescent="0.2">
      <c r="B17" s="145"/>
      <c r="C17" s="145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1"/>
      <c r="AA17" s="232" t="s">
        <v>59</v>
      </c>
      <c r="AB17" s="86"/>
      <c r="AC17" s="84"/>
      <c r="AD17" s="226" t="s">
        <v>6</v>
      </c>
      <c r="AE17" s="227"/>
      <c r="AF17" s="227"/>
      <c r="AG17" s="227"/>
      <c r="AH17" s="227"/>
      <c r="AI17" s="227"/>
      <c r="AJ17" s="227"/>
      <c r="AK17" s="227"/>
      <c r="AL17" s="228"/>
      <c r="AM17" s="229" t="s">
        <v>21</v>
      </c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1"/>
      <c r="AY17" s="238" t="s">
        <v>63</v>
      </c>
      <c r="AZ17" s="225"/>
    </row>
    <row r="18" spans="2:52" ht="15" customHeight="1" x14ac:dyDescent="0.2">
      <c r="B18" s="194" t="s">
        <v>9</v>
      </c>
      <c r="C18" s="210" t="s">
        <v>10</v>
      </c>
      <c r="D18" s="58"/>
      <c r="E18" s="70"/>
      <c r="F18" s="211" t="s">
        <v>124</v>
      </c>
      <c r="G18" s="194" t="s">
        <v>31</v>
      </c>
      <c r="H18" s="194" t="s">
        <v>30</v>
      </c>
      <c r="I18" s="194" t="s">
        <v>131</v>
      </c>
      <c r="J18" s="194" t="s">
        <v>102</v>
      </c>
      <c r="K18" s="194" t="s">
        <v>177</v>
      </c>
      <c r="L18" s="194" t="s">
        <v>11</v>
      </c>
      <c r="M18" s="194" t="s">
        <v>54</v>
      </c>
      <c r="N18" s="200" t="s">
        <v>57</v>
      </c>
      <c r="O18" s="211" t="s">
        <v>125</v>
      </c>
      <c r="P18" s="194" t="s">
        <v>126</v>
      </c>
      <c r="Q18" s="194" t="s">
        <v>127</v>
      </c>
      <c r="R18" s="194" t="s">
        <v>128</v>
      </c>
      <c r="S18" s="194" t="s">
        <v>37</v>
      </c>
      <c r="T18" s="194" t="s">
        <v>129</v>
      </c>
      <c r="U18" s="194" t="s">
        <v>22</v>
      </c>
      <c r="V18" s="194" t="s">
        <v>23</v>
      </c>
      <c r="W18" s="194" t="s">
        <v>102</v>
      </c>
      <c r="X18" s="194" t="s">
        <v>11</v>
      </c>
      <c r="Y18" s="194" t="s">
        <v>12</v>
      </c>
      <c r="Z18" s="235" t="s">
        <v>58</v>
      </c>
      <c r="AA18" s="233"/>
      <c r="AB18" s="74"/>
      <c r="AC18" s="58"/>
      <c r="AD18" s="211" t="s">
        <v>124</v>
      </c>
      <c r="AE18" s="194" t="s">
        <v>31</v>
      </c>
      <c r="AF18" s="194" t="s">
        <v>30</v>
      </c>
      <c r="AG18" s="194" t="s">
        <v>131</v>
      </c>
      <c r="AH18" s="194" t="s">
        <v>102</v>
      </c>
      <c r="AI18" s="194" t="s">
        <v>177</v>
      </c>
      <c r="AJ18" s="194" t="s">
        <v>53</v>
      </c>
      <c r="AK18" s="194" t="s">
        <v>54</v>
      </c>
      <c r="AL18" s="200" t="s">
        <v>57</v>
      </c>
      <c r="AM18" s="211" t="s">
        <v>125</v>
      </c>
      <c r="AN18" s="194" t="s">
        <v>126</v>
      </c>
      <c r="AO18" s="194" t="s">
        <v>127</v>
      </c>
      <c r="AP18" s="194" t="s">
        <v>128</v>
      </c>
      <c r="AQ18" s="194" t="s">
        <v>37</v>
      </c>
      <c r="AR18" s="194" t="s">
        <v>129</v>
      </c>
      <c r="AS18" s="194" t="s">
        <v>22</v>
      </c>
      <c r="AT18" s="194" t="s">
        <v>23</v>
      </c>
      <c r="AU18" s="194" t="s">
        <v>102</v>
      </c>
      <c r="AV18" s="212" t="s">
        <v>11</v>
      </c>
      <c r="AW18" s="212" t="s">
        <v>12</v>
      </c>
      <c r="AX18" s="235" t="s">
        <v>58</v>
      </c>
      <c r="AY18" s="239"/>
      <c r="AZ18" s="225"/>
    </row>
    <row r="19" spans="2:52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235"/>
      <c r="AA19" s="233"/>
      <c r="AB19" s="89"/>
      <c r="AC19" s="90"/>
      <c r="AD19" s="211"/>
      <c r="AE19" s="194"/>
      <c r="AF19" s="194"/>
      <c r="AG19" s="194"/>
      <c r="AH19" s="194"/>
      <c r="AI19" s="194"/>
      <c r="AJ19" s="194"/>
      <c r="AK19" s="194"/>
      <c r="AL19" s="201"/>
      <c r="AM19" s="211"/>
      <c r="AN19" s="194"/>
      <c r="AO19" s="194"/>
      <c r="AP19" s="194"/>
      <c r="AQ19" s="194"/>
      <c r="AR19" s="194"/>
      <c r="AS19" s="194"/>
      <c r="AT19" s="194"/>
      <c r="AU19" s="194"/>
      <c r="AV19" s="213"/>
      <c r="AW19" s="213"/>
      <c r="AX19" s="235"/>
      <c r="AY19" s="239"/>
      <c r="AZ19" s="225"/>
    </row>
    <row r="20" spans="2:52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235"/>
      <c r="AA20" s="233"/>
      <c r="AB20" s="89"/>
      <c r="AC20" s="90"/>
      <c r="AD20" s="211"/>
      <c r="AE20" s="194"/>
      <c r="AF20" s="194"/>
      <c r="AG20" s="194"/>
      <c r="AH20" s="194"/>
      <c r="AI20" s="194"/>
      <c r="AJ20" s="194"/>
      <c r="AK20" s="194"/>
      <c r="AL20" s="201"/>
      <c r="AM20" s="211"/>
      <c r="AN20" s="194"/>
      <c r="AO20" s="194"/>
      <c r="AP20" s="194"/>
      <c r="AQ20" s="194"/>
      <c r="AR20" s="194"/>
      <c r="AS20" s="194"/>
      <c r="AT20" s="194"/>
      <c r="AU20" s="194"/>
      <c r="AV20" s="213"/>
      <c r="AW20" s="213"/>
      <c r="AX20" s="235"/>
      <c r="AY20" s="239"/>
      <c r="AZ20" s="225"/>
    </row>
    <row r="21" spans="2:52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235"/>
      <c r="AA21" s="233"/>
      <c r="AB21" s="89"/>
      <c r="AC21" s="90"/>
      <c r="AD21" s="211"/>
      <c r="AE21" s="194"/>
      <c r="AF21" s="194"/>
      <c r="AG21" s="194"/>
      <c r="AH21" s="194"/>
      <c r="AI21" s="194"/>
      <c r="AJ21" s="194"/>
      <c r="AK21" s="194"/>
      <c r="AL21" s="201"/>
      <c r="AM21" s="211"/>
      <c r="AN21" s="194"/>
      <c r="AO21" s="194"/>
      <c r="AP21" s="194"/>
      <c r="AQ21" s="194"/>
      <c r="AR21" s="194"/>
      <c r="AS21" s="194"/>
      <c r="AT21" s="194"/>
      <c r="AU21" s="194"/>
      <c r="AV21" s="213"/>
      <c r="AW21" s="213"/>
      <c r="AX21" s="235"/>
      <c r="AY21" s="239"/>
      <c r="AZ21" s="225"/>
    </row>
    <row r="22" spans="2:52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235"/>
      <c r="AA22" s="233"/>
      <c r="AB22" s="89"/>
      <c r="AC22" s="90"/>
      <c r="AD22" s="211"/>
      <c r="AE22" s="194"/>
      <c r="AF22" s="194"/>
      <c r="AG22" s="194"/>
      <c r="AH22" s="194"/>
      <c r="AI22" s="194"/>
      <c r="AJ22" s="194"/>
      <c r="AK22" s="194"/>
      <c r="AL22" s="201"/>
      <c r="AM22" s="211"/>
      <c r="AN22" s="194"/>
      <c r="AO22" s="194"/>
      <c r="AP22" s="194"/>
      <c r="AQ22" s="194"/>
      <c r="AR22" s="194"/>
      <c r="AS22" s="194"/>
      <c r="AT22" s="194"/>
      <c r="AU22" s="194"/>
      <c r="AV22" s="213"/>
      <c r="AW22" s="213"/>
      <c r="AX22" s="235"/>
      <c r="AY22" s="239"/>
      <c r="AZ22" s="225"/>
    </row>
    <row r="23" spans="2:52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235"/>
      <c r="AA23" s="233"/>
      <c r="AB23" s="89"/>
      <c r="AC23" s="90"/>
      <c r="AD23" s="211"/>
      <c r="AE23" s="194"/>
      <c r="AF23" s="194"/>
      <c r="AG23" s="194"/>
      <c r="AH23" s="194"/>
      <c r="AI23" s="194"/>
      <c r="AJ23" s="194"/>
      <c r="AK23" s="194"/>
      <c r="AL23" s="202"/>
      <c r="AM23" s="211"/>
      <c r="AN23" s="194"/>
      <c r="AO23" s="194"/>
      <c r="AP23" s="194"/>
      <c r="AQ23" s="194"/>
      <c r="AR23" s="194"/>
      <c r="AS23" s="194"/>
      <c r="AT23" s="194"/>
      <c r="AU23" s="194"/>
      <c r="AV23" s="214"/>
      <c r="AW23" s="214"/>
      <c r="AX23" s="235"/>
      <c r="AY23" s="239"/>
      <c r="AZ23" s="225"/>
    </row>
    <row r="24" spans="2:52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198"/>
      <c r="W24" s="207"/>
      <c r="X24" s="197" t="s">
        <v>56</v>
      </c>
      <c r="Y24" s="198"/>
      <c r="Z24" s="199"/>
      <c r="AA24" s="233"/>
      <c r="AB24" s="89"/>
      <c r="AC24" s="90"/>
      <c r="AD24" s="203" t="s">
        <v>13</v>
      </c>
      <c r="AE24" s="204"/>
      <c r="AF24" s="204"/>
      <c r="AG24" s="204"/>
      <c r="AH24" s="204"/>
      <c r="AI24" s="204"/>
      <c r="AJ24" s="204" t="s">
        <v>56</v>
      </c>
      <c r="AK24" s="204"/>
      <c r="AL24" s="205"/>
      <c r="AM24" s="206" t="s">
        <v>13</v>
      </c>
      <c r="AN24" s="198"/>
      <c r="AO24" s="198"/>
      <c r="AP24" s="198"/>
      <c r="AQ24" s="198"/>
      <c r="AR24" s="198"/>
      <c r="AS24" s="198"/>
      <c r="AT24" s="198"/>
      <c r="AU24" s="198"/>
      <c r="AV24" s="197" t="s">
        <v>56</v>
      </c>
      <c r="AW24" s="198"/>
      <c r="AX24" s="199"/>
      <c r="AY24" s="239"/>
      <c r="AZ24" s="225"/>
    </row>
    <row r="25" spans="2:52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43">
        <v>200</v>
      </c>
      <c r="H25" s="143" t="s">
        <v>130</v>
      </c>
      <c r="I25" s="143">
        <v>200</v>
      </c>
      <c r="J25" s="143">
        <v>250</v>
      </c>
      <c r="K25" s="143">
        <v>2</v>
      </c>
      <c r="L25" s="195">
        <v>28</v>
      </c>
      <c r="M25" s="195"/>
      <c r="N25" s="196"/>
      <c r="O25" s="91">
        <v>80</v>
      </c>
      <c r="P25" s="143">
        <v>250</v>
      </c>
      <c r="Q25" s="143">
        <v>200</v>
      </c>
      <c r="R25" s="143">
        <v>120</v>
      </c>
      <c r="S25" s="143">
        <v>120</v>
      </c>
      <c r="T25" s="143">
        <v>200</v>
      </c>
      <c r="U25" s="143">
        <v>50</v>
      </c>
      <c r="V25" s="143">
        <v>50</v>
      </c>
      <c r="W25" s="143">
        <v>250</v>
      </c>
      <c r="X25" s="197">
        <v>28</v>
      </c>
      <c r="Y25" s="198"/>
      <c r="Z25" s="199"/>
      <c r="AA25" s="234"/>
      <c r="AB25" s="74" t="s">
        <v>14</v>
      </c>
      <c r="AC25" s="58" t="s">
        <v>15</v>
      </c>
      <c r="AD25" s="91">
        <v>250</v>
      </c>
      <c r="AE25" s="143">
        <v>200</v>
      </c>
      <c r="AF25" s="143" t="s">
        <v>135</v>
      </c>
      <c r="AG25" s="143">
        <v>200</v>
      </c>
      <c r="AH25" s="143">
        <v>250</v>
      </c>
      <c r="AI25" s="143">
        <v>3</v>
      </c>
      <c r="AJ25" s="195">
        <v>7</v>
      </c>
      <c r="AK25" s="195"/>
      <c r="AL25" s="196"/>
      <c r="AM25" s="91">
        <v>120</v>
      </c>
      <c r="AN25" s="143">
        <v>300</v>
      </c>
      <c r="AO25" s="143">
        <v>230</v>
      </c>
      <c r="AP25" s="143">
        <v>120</v>
      </c>
      <c r="AQ25" s="143">
        <v>120</v>
      </c>
      <c r="AR25" s="143">
        <v>200</v>
      </c>
      <c r="AS25" s="143">
        <v>70</v>
      </c>
      <c r="AT25" s="143">
        <v>70</v>
      </c>
      <c r="AU25" s="143">
        <v>250</v>
      </c>
      <c r="AV25" s="197">
        <v>7</v>
      </c>
      <c r="AW25" s="198"/>
      <c r="AX25" s="199"/>
      <c r="AY25" s="240"/>
      <c r="AZ25" s="225"/>
    </row>
    <row r="26" spans="2:52" x14ac:dyDescent="0.25">
      <c r="B26" s="58" t="s">
        <v>121</v>
      </c>
      <c r="C26" s="33">
        <v>40</v>
      </c>
      <c r="D26" s="58">
        <v>53.5</v>
      </c>
      <c r="E26" s="70">
        <v>50</v>
      </c>
      <c r="F26" s="57">
        <v>50</v>
      </c>
      <c r="G26" s="58"/>
      <c r="H26" s="58"/>
      <c r="I26" s="58"/>
      <c r="J26" s="58"/>
      <c r="K26" s="58"/>
      <c r="L26" s="58">
        <f t="shared" ref="L26:L52" si="0">SUM(F26:K26)</f>
        <v>50</v>
      </c>
      <c r="M26" s="33">
        <f>C26*L26/1000</f>
        <v>2</v>
      </c>
      <c r="N26" s="71">
        <f>L26*$L$25/1000</f>
        <v>1.4</v>
      </c>
      <c r="O26" s="57"/>
      <c r="P26" s="58"/>
      <c r="Q26" s="58"/>
      <c r="R26" s="58"/>
      <c r="S26" s="58"/>
      <c r="T26" s="58"/>
      <c r="U26" s="58"/>
      <c r="V26" s="58"/>
      <c r="W26" s="58"/>
      <c r="X26" s="58">
        <f t="shared" ref="X26:X52" si="1">SUM(O26:W26)</f>
        <v>0</v>
      </c>
      <c r="Y26" s="33">
        <f t="shared" ref="Y26:Y52" si="2">C26*X26/1000</f>
        <v>0</v>
      </c>
      <c r="Z26" s="72">
        <f>X26*$X$25/1000</f>
        <v>0</v>
      </c>
      <c r="AA26" s="73">
        <f t="shared" ref="AA26:AA52" si="3">N26+Z26</f>
        <v>1.4</v>
      </c>
      <c r="AB26" s="74">
        <v>53.5</v>
      </c>
      <c r="AC26" s="58">
        <v>50</v>
      </c>
      <c r="AD26" s="57">
        <v>62.5</v>
      </c>
      <c r="AE26" s="58"/>
      <c r="AF26" s="58"/>
      <c r="AG26" s="58"/>
      <c r="AH26" s="58"/>
      <c r="AI26" s="58"/>
      <c r="AJ26" s="58">
        <f t="shared" ref="AJ26:AJ52" si="4">SUM(AD26:AI26)</f>
        <v>62.5</v>
      </c>
      <c r="AK26" s="33">
        <f t="shared" ref="AK26:AK52" si="5">C26*AJ26/1000</f>
        <v>2.5</v>
      </c>
      <c r="AL26" s="71">
        <f>AJ26*$AJ$25/1000</f>
        <v>0.4375</v>
      </c>
      <c r="AM26" s="57"/>
      <c r="AN26" s="58"/>
      <c r="AO26" s="58"/>
      <c r="AP26" s="58"/>
      <c r="AQ26" s="58"/>
      <c r="AR26" s="58"/>
      <c r="AS26" s="58"/>
      <c r="AT26" s="58"/>
      <c r="AU26" s="58"/>
      <c r="AV26" s="58">
        <f t="shared" ref="AV26:AV52" si="6">SUM(AM26:AU26)</f>
        <v>0</v>
      </c>
      <c r="AW26" s="33">
        <f t="shared" ref="AW26:AW52" si="7">C26*AV26/1000</f>
        <v>0</v>
      </c>
      <c r="AX26" s="72">
        <f>AV26*$X$25/1000</f>
        <v>0</v>
      </c>
      <c r="AY26" s="75">
        <f t="shared" ref="AY26:AY52" si="8">AL26+AX26</f>
        <v>0.4375</v>
      </c>
      <c r="AZ26" s="76">
        <f t="shared" ref="AZ26:AZ52" si="9">AA26+AY26</f>
        <v>1.8374999999999999</v>
      </c>
    </row>
    <row r="27" spans="2:52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106</v>
      </c>
      <c r="G27" s="58">
        <v>130</v>
      </c>
      <c r="H27" s="58"/>
      <c r="I27" s="58"/>
      <c r="J27" s="58"/>
      <c r="K27" s="58"/>
      <c r="L27" s="58">
        <f t="shared" si="0"/>
        <v>236</v>
      </c>
      <c r="M27" s="33">
        <f t="shared" ref="M27:M52" si="10">C27*L27/1000</f>
        <v>17.7</v>
      </c>
      <c r="N27" s="71">
        <f t="shared" ref="N27:N52" si="11">L27*$L$25/1000</f>
        <v>6.6079999999999997</v>
      </c>
      <c r="O27" s="57"/>
      <c r="P27" s="58"/>
      <c r="Q27" s="58"/>
      <c r="R27" s="58"/>
      <c r="S27" s="58"/>
      <c r="T27" s="58"/>
      <c r="U27" s="58"/>
      <c r="V27" s="58"/>
      <c r="W27" s="58"/>
      <c r="X27" s="58">
        <f t="shared" si="1"/>
        <v>0</v>
      </c>
      <c r="Y27" s="33">
        <f t="shared" si="2"/>
        <v>0</v>
      </c>
      <c r="Z27" s="72">
        <f t="shared" ref="Z27:Z52" si="12">X27*$X$25/1000</f>
        <v>0</v>
      </c>
      <c r="AA27" s="73">
        <f t="shared" si="3"/>
        <v>6.6079999999999997</v>
      </c>
      <c r="AB27" s="74">
        <v>88</v>
      </c>
      <c r="AC27" s="58">
        <v>64.8</v>
      </c>
      <c r="AD27" s="57">
        <v>132.5</v>
      </c>
      <c r="AE27" s="58">
        <v>130</v>
      </c>
      <c r="AF27" s="58"/>
      <c r="AG27" s="58"/>
      <c r="AH27" s="58"/>
      <c r="AI27" s="58"/>
      <c r="AJ27" s="58">
        <f t="shared" si="4"/>
        <v>262.5</v>
      </c>
      <c r="AK27" s="33">
        <f t="shared" si="5"/>
        <v>19.6875</v>
      </c>
      <c r="AL27" s="71">
        <f t="shared" ref="AL27:AL52" si="13">AJ27*$AJ$25/1000</f>
        <v>1.8374999999999999</v>
      </c>
      <c r="AM27" s="57"/>
      <c r="AN27" s="58"/>
      <c r="AO27" s="58"/>
      <c r="AP27" s="58"/>
      <c r="AQ27" s="58"/>
      <c r="AR27" s="58"/>
      <c r="AS27" s="58"/>
      <c r="AT27" s="58"/>
      <c r="AU27" s="58"/>
      <c r="AV27" s="58">
        <f t="shared" si="6"/>
        <v>0</v>
      </c>
      <c r="AW27" s="33">
        <f t="shared" si="7"/>
        <v>0</v>
      </c>
      <c r="AX27" s="72">
        <f t="shared" ref="AX27:AX52" si="14">AV27*$X$25/1000</f>
        <v>0</v>
      </c>
      <c r="AY27" s="75">
        <f t="shared" si="8"/>
        <v>1.8374999999999999</v>
      </c>
      <c r="AZ27" s="76">
        <f t="shared" si="9"/>
        <v>8.4454999999999991</v>
      </c>
    </row>
    <row r="28" spans="2:52" x14ac:dyDescent="0.25">
      <c r="B28" s="58" t="s">
        <v>40</v>
      </c>
      <c r="C28" s="33">
        <v>650</v>
      </c>
      <c r="D28" s="58">
        <v>6</v>
      </c>
      <c r="E28" s="70">
        <v>6</v>
      </c>
      <c r="F28" s="57">
        <v>10</v>
      </c>
      <c r="G28" s="58"/>
      <c r="H28" s="58"/>
      <c r="I28" s="58"/>
      <c r="J28" s="58"/>
      <c r="K28" s="58"/>
      <c r="L28" s="58">
        <f t="shared" si="0"/>
        <v>10</v>
      </c>
      <c r="M28" s="33">
        <f t="shared" si="10"/>
        <v>6.5</v>
      </c>
      <c r="N28" s="71">
        <f t="shared" si="11"/>
        <v>0.28000000000000003</v>
      </c>
      <c r="O28" s="57"/>
      <c r="P28" s="58">
        <v>5</v>
      </c>
      <c r="Q28" s="58">
        <v>9</v>
      </c>
      <c r="R28" s="58">
        <v>6</v>
      </c>
      <c r="S28" s="58"/>
      <c r="T28" s="58"/>
      <c r="U28" s="58"/>
      <c r="V28" s="58"/>
      <c r="W28" s="58"/>
      <c r="X28" s="58">
        <f t="shared" si="1"/>
        <v>20</v>
      </c>
      <c r="Y28" s="33">
        <f t="shared" si="2"/>
        <v>13</v>
      </c>
      <c r="Z28" s="72">
        <f t="shared" si="12"/>
        <v>0.56000000000000005</v>
      </c>
      <c r="AA28" s="73">
        <f t="shared" si="3"/>
        <v>0.84000000000000008</v>
      </c>
      <c r="AB28" s="74">
        <v>8</v>
      </c>
      <c r="AC28" s="58">
        <v>8</v>
      </c>
      <c r="AD28" s="57">
        <v>12.5</v>
      </c>
      <c r="AE28" s="58"/>
      <c r="AF28" s="58"/>
      <c r="AG28" s="58"/>
      <c r="AH28" s="58"/>
      <c r="AI28" s="58"/>
      <c r="AJ28" s="58">
        <f t="shared" si="4"/>
        <v>12.5</v>
      </c>
      <c r="AK28" s="33">
        <f t="shared" si="5"/>
        <v>8.125</v>
      </c>
      <c r="AL28" s="71">
        <f t="shared" si="13"/>
        <v>8.7499999999999994E-2</v>
      </c>
      <c r="AM28" s="57"/>
      <c r="AN28" s="58">
        <v>6</v>
      </c>
      <c r="AO28" s="58">
        <v>10.4</v>
      </c>
      <c r="AP28" s="58">
        <v>6</v>
      </c>
      <c r="AQ28" s="58"/>
      <c r="AR28" s="58"/>
      <c r="AS28" s="58"/>
      <c r="AT28" s="58"/>
      <c r="AU28" s="58"/>
      <c r="AV28" s="58">
        <f t="shared" si="6"/>
        <v>22.4</v>
      </c>
      <c r="AW28" s="33">
        <f t="shared" si="7"/>
        <v>14.559999999999999</v>
      </c>
      <c r="AX28" s="72">
        <f t="shared" si="14"/>
        <v>0.62719999999999998</v>
      </c>
      <c r="AY28" s="75">
        <f t="shared" si="8"/>
        <v>0.7147</v>
      </c>
      <c r="AZ28" s="76">
        <f t="shared" si="9"/>
        <v>1.5547</v>
      </c>
    </row>
    <row r="29" spans="2:52" x14ac:dyDescent="0.25">
      <c r="B29" s="58" t="s">
        <v>17</v>
      </c>
      <c r="C29" s="33">
        <v>380</v>
      </c>
      <c r="D29" s="58">
        <v>7.2</v>
      </c>
      <c r="E29" s="70">
        <v>6</v>
      </c>
      <c r="F29" s="57"/>
      <c r="G29" s="58">
        <v>5</v>
      </c>
      <c r="H29" s="58"/>
      <c r="I29" s="58"/>
      <c r="J29" s="58"/>
      <c r="K29" s="58"/>
      <c r="L29" s="58">
        <f t="shared" si="0"/>
        <v>5</v>
      </c>
      <c r="M29" s="33">
        <f t="shared" si="10"/>
        <v>1.9</v>
      </c>
      <c r="N29" s="71">
        <f t="shared" si="11"/>
        <v>0.14000000000000001</v>
      </c>
      <c r="O29" s="57"/>
      <c r="P29" s="58"/>
      <c r="Q29" s="58"/>
      <c r="R29" s="58"/>
      <c r="S29" s="58"/>
      <c r="T29" s="58"/>
      <c r="U29" s="58"/>
      <c r="V29" s="58"/>
      <c r="W29" s="58"/>
      <c r="X29" s="58">
        <f t="shared" si="1"/>
        <v>0</v>
      </c>
      <c r="Y29" s="33">
        <f t="shared" si="2"/>
        <v>0</v>
      </c>
      <c r="Z29" s="72">
        <f t="shared" si="12"/>
        <v>0</v>
      </c>
      <c r="AA29" s="73">
        <f t="shared" si="3"/>
        <v>0.14000000000000001</v>
      </c>
      <c r="AB29" s="74">
        <v>9.6</v>
      </c>
      <c r="AC29" s="58">
        <v>8</v>
      </c>
      <c r="AD29" s="57"/>
      <c r="AE29" s="58">
        <v>5</v>
      </c>
      <c r="AF29" s="58"/>
      <c r="AG29" s="58"/>
      <c r="AH29" s="58"/>
      <c r="AI29" s="58"/>
      <c r="AJ29" s="58">
        <f t="shared" si="4"/>
        <v>5</v>
      </c>
      <c r="AK29" s="33">
        <f t="shared" si="5"/>
        <v>1.9</v>
      </c>
      <c r="AL29" s="71">
        <f t="shared" si="13"/>
        <v>3.5000000000000003E-2</v>
      </c>
      <c r="AM29" s="57"/>
      <c r="AN29" s="58"/>
      <c r="AO29" s="58"/>
      <c r="AP29" s="58"/>
      <c r="AQ29" s="58"/>
      <c r="AR29" s="58"/>
      <c r="AS29" s="58"/>
      <c r="AT29" s="58"/>
      <c r="AU29" s="58"/>
      <c r="AV29" s="58">
        <f t="shared" si="6"/>
        <v>0</v>
      </c>
      <c r="AW29" s="33">
        <f t="shared" si="7"/>
        <v>0</v>
      </c>
      <c r="AX29" s="72">
        <f t="shared" si="14"/>
        <v>0</v>
      </c>
      <c r="AY29" s="75">
        <f t="shared" si="8"/>
        <v>3.5000000000000003E-2</v>
      </c>
      <c r="AZ29" s="76">
        <f t="shared" si="9"/>
        <v>0.17500000000000002</v>
      </c>
    </row>
    <row r="30" spans="2:52" x14ac:dyDescent="0.25">
      <c r="B30" s="58" t="s">
        <v>18</v>
      </c>
      <c r="C30" s="33">
        <v>68</v>
      </c>
      <c r="D30" s="58">
        <v>18.600000000000001</v>
      </c>
      <c r="E30" s="70">
        <v>15</v>
      </c>
      <c r="F30" s="57"/>
      <c r="G30" s="58">
        <v>25</v>
      </c>
      <c r="H30" s="58"/>
      <c r="I30" s="58"/>
      <c r="J30" s="58"/>
      <c r="K30" s="58"/>
      <c r="L30" s="58">
        <f t="shared" si="0"/>
        <v>25</v>
      </c>
      <c r="M30" s="33">
        <f t="shared" si="10"/>
        <v>1.7</v>
      </c>
      <c r="N30" s="71">
        <f t="shared" si="11"/>
        <v>0.7</v>
      </c>
      <c r="O30" s="57"/>
      <c r="P30" s="58"/>
      <c r="Q30" s="58"/>
      <c r="R30" s="58"/>
      <c r="S30" s="58"/>
      <c r="T30" s="58">
        <v>20</v>
      </c>
      <c r="U30" s="58"/>
      <c r="V30" s="58"/>
      <c r="W30" s="58"/>
      <c r="X30" s="58">
        <f t="shared" si="1"/>
        <v>20</v>
      </c>
      <c r="Y30" s="33">
        <f t="shared" si="2"/>
        <v>1.36</v>
      </c>
      <c r="Z30" s="72">
        <f t="shared" si="12"/>
        <v>0.56000000000000005</v>
      </c>
      <c r="AA30" s="73">
        <f t="shared" si="3"/>
        <v>1.26</v>
      </c>
      <c r="AB30" s="74">
        <v>24.8</v>
      </c>
      <c r="AC30" s="58">
        <v>20</v>
      </c>
      <c r="AD30" s="57"/>
      <c r="AE30" s="58">
        <v>25</v>
      </c>
      <c r="AF30" s="58"/>
      <c r="AG30" s="58"/>
      <c r="AH30" s="58"/>
      <c r="AI30" s="58"/>
      <c r="AJ30" s="58">
        <f t="shared" si="4"/>
        <v>25</v>
      </c>
      <c r="AK30" s="33">
        <f t="shared" si="5"/>
        <v>1.7</v>
      </c>
      <c r="AL30" s="71">
        <f t="shared" si="13"/>
        <v>0.17499999999999999</v>
      </c>
      <c r="AM30" s="57"/>
      <c r="AN30" s="58"/>
      <c r="AO30" s="58"/>
      <c r="AP30" s="58"/>
      <c r="AQ30" s="58"/>
      <c r="AR30" s="58">
        <v>20</v>
      </c>
      <c r="AS30" s="58"/>
      <c r="AT30" s="58"/>
      <c r="AU30" s="58"/>
      <c r="AV30" s="58">
        <f t="shared" si="6"/>
        <v>20</v>
      </c>
      <c r="AW30" s="33">
        <f t="shared" si="7"/>
        <v>1.36</v>
      </c>
      <c r="AX30" s="72">
        <f t="shared" si="14"/>
        <v>0.56000000000000005</v>
      </c>
      <c r="AY30" s="75">
        <f t="shared" si="8"/>
        <v>0.7350000000000001</v>
      </c>
      <c r="AZ30" s="76">
        <f t="shared" si="9"/>
        <v>1.9950000000000001</v>
      </c>
    </row>
    <row r="31" spans="2:52" x14ac:dyDescent="0.25">
      <c r="B31" s="58" t="s">
        <v>22</v>
      </c>
      <c r="C31" s="33">
        <v>47</v>
      </c>
      <c r="D31" s="58">
        <v>41</v>
      </c>
      <c r="E31" s="70">
        <v>41</v>
      </c>
      <c r="F31" s="57"/>
      <c r="G31" s="58"/>
      <c r="H31" s="58">
        <v>40</v>
      </c>
      <c r="I31" s="58"/>
      <c r="J31" s="58"/>
      <c r="K31" s="58"/>
      <c r="L31" s="58">
        <f t="shared" si="0"/>
        <v>40</v>
      </c>
      <c r="M31" s="33">
        <f t="shared" si="10"/>
        <v>1.88</v>
      </c>
      <c r="N31" s="71">
        <f t="shared" si="11"/>
        <v>1.1200000000000001</v>
      </c>
      <c r="O31" s="57"/>
      <c r="P31" s="58"/>
      <c r="Q31" s="58"/>
      <c r="R31" s="58"/>
      <c r="S31" s="58"/>
      <c r="T31" s="58"/>
      <c r="U31" s="58">
        <v>50</v>
      </c>
      <c r="V31" s="58"/>
      <c r="W31" s="58"/>
      <c r="X31" s="58">
        <f t="shared" si="1"/>
        <v>50</v>
      </c>
      <c r="Y31" s="33">
        <f t="shared" si="2"/>
        <v>2.35</v>
      </c>
      <c r="Z31" s="72">
        <f t="shared" si="12"/>
        <v>1.4</v>
      </c>
      <c r="AA31" s="73">
        <f t="shared" si="3"/>
        <v>2.52</v>
      </c>
      <c r="AB31" s="74">
        <v>54</v>
      </c>
      <c r="AC31" s="58">
        <v>54</v>
      </c>
      <c r="AD31" s="57"/>
      <c r="AE31" s="58"/>
      <c r="AF31" s="58">
        <v>50</v>
      </c>
      <c r="AG31" s="58"/>
      <c r="AH31" s="58"/>
      <c r="AI31" s="58"/>
      <c r="AJ31" s="58">
        <f t="shared" si="4"/>
        <v>50</v>
      </c>
      <c r="AK31" s="33">
        <f t="shared" si="5"/>
        <v>2.35</v>
      </c>
      <c r="AL31" s="71">
        <f t="shared" si="13"/>
        <v>0.35</v>
      </c>
      <c r="AM31" s="57"/>
      <c r="AN31" s="58"/>
      <c r="AO31" s="58"/>
      <c r="AP31" s="58"/>
      <c r="AQ31" s="58"/>
      <c r="AR31" s="58"/>
      <c r="AS31" s="58">
        <v>70</v>
      </c>
      <c r="AT31" s="58"/>
      <c r="AU31" s="58"/>
      <c r="AV31" s="58">
        <f t="shared" si="6"/>
        <v>70</v>
      </c>
      <c r="AW31" s="33">
        <f t="shared" si="7"/>
        <v>3.29</v>
      </c>
      <c r="AX31" s="72">
        <f t="shared" si="14"/>
        <v>1.96</v>
      </c>
      <c r="AY31" s="75">
        <f t="shared" si="8"/>
        <v>2.31</v>
      </c>
      <c r="AZ31" s="76">
        <f t="shared" si="9"/>
        <v>4.83</v>
      </c>
    </row>
    <row r="32" spans="2:52" x14ac:dyDescent="0.25">
      <c r="B32" s="58" t="s">
        <v>41</v>
      </c>
      <c r="C32" s="33">
        <v>430</v>
      </c>
      <c r="D32" s="58">
        <v>5</v>
      </c>
      <c r="E32" s="70">
        <v>5</v>
      </c>
      <c r="F32" s="57"/>
      <c r="G32" s="58"/>
      <c r="H32" s="58">
        <v>10</v>
      </c>
      <c r="I32" s="58"/>
      <c r="J32" s="58"/>
      <c r="K32" s="58"/>
      <c r="L32" s="58">
        <f t="shared" si="0"/>
        <v>10</v>
      </c>
      <c r="M32" s="33">
        <f t="shared" si="10"/>
        <v>4.3</v>
      </c>
      <c r="N32" s="71">
        <f t="shared" si="11"/>
        <v>0.28000000000000003</v>
      </c>
      <c r="O32" s="57"/>
      <c r="P32" s="58"/>
      <c r="Q32" s="58"/>
      <c r="R32" s="58"/>
      <c r="S32" s="58"/>
      <c r="T32" s="58"/>
      <c r="U32" s="58"/>
      <c r="V32" s="58"/>
      <c r="W32" s="58"/>
      <c r="X32" s="58">
        <f t="shared" si="1"/>
        <v>0</v>
      </c>
      <c r="Y32" s="33">
        <f t="shared" si="2"/>
        <v>0</v>
      </c>
      <c r="Z32" s="72">
        <f t="shared" si="12"/>
        <v>0</v>
      </c>
      <c r="AA32" s="73">
        <f t="shared" si="3"/>
        <v>0.28000000000000003</v>
      </c>
      <c r="AB32" s="74">
        <v>5</v>
      </c>
      <c r="AC32" s="58">
        <v>5</v>
      </c>
      <c r="AD32" s="57"/>
      <c r="AE32" s="58"/>
      <c r="AF32" s="58">
        <v>12</v>
      </c>
      <c r="AG32" s="58"/>
      <c r="AH32" s="58"/>
      <c r="AI32" s="58"/>
      <c r="AJ32" s="58">
        <f t="shared" si="4"/>
        <v>12</v>
      </c>
      <c r="AK32" s="33">
        <f t="shared" si="5"/>
        <v>5.16</v>
      </c>
      <c r="AL32" s="71">
        <f t="shared" si="13"/>
        <v>8.4000000000000005E-2</v>
      </c>
      <c r="AM32" s="57"/>
      <c r="AN32" s="58"/>
      <c r="AO32" s="58"/>
      <c r="AP32" s="58"/>
      <c r="AQ32" s="58"/>
      <c r="AR32" s="58"/>
      <c r="AS32" s="58"/>
      <c r="AT32" s="58"/>
      <c r="AU32" s="58"/>
      <c r="AV32" s="58">
        <f t="shared" si="6"/>
        <v>0</v>
      </c>
      <c r="AW32" s="33">
        <f t="shared" si="7"/>
        <v>0</v>
      </c>
      <c r="AX32" s="72">
        <f t="shared" si="14"/>
        <v>0</v>
      </c>
      <c r="AY32" s="75">
        <f t="shared" si="8"/>
        <v>8.4000000000000005E-2</v>
      </c>
      <c r="AZ32" s="76">
        <f t="shared" si="9"/>
        <v>0.36400000000000005</v>
      </c>
    </row>
    <row r="33" spans="2:52" x14ac:dyDescent="0.25">
      <c r="B33" s="58" t="s">
        <v>131</v>
      </c>
      <c r="C33" s="33">
        <v>85</v>
      </c>
      <c r="D33" s="58">
        <v>10</v>
      </c>
      <c r="E33" s="70">
        <v>10</v>
      </c>
      <c r="F33" s="57"/>
      <c r="G33" s="58"/>
      <c r="H33" s="58"/>
      <c r="I33" s="58">
        <v>200</v>
      </c>
      <c r="J33" s="58"/>
      <c r="K33" s="58"/>
      <c r="L33" s="58">
        <f t="shared" si="0"/>
        <v>200</v>
      </c>
      <c r="M33" s="33">
        <f t="shared" si="10"/>
        <v>17</v>
      </c>
      <c r="N33" s="71">
        <f t="shared" si="11"/>
        <v>5.6</v>
      </c>
      <c r="O33" s="57"/>
      <c r="P33" s="58"/>
      <c r="Q33" s="58"/>
      <c r="R33" s="58"/>
      <c r="S33" s="58"/>
      <c r="T33" s="58"/>
      <c r="U33" s="58"/>
      <c r="V33" s="58"/>
      <c r="W33" s="58"/>
      <c r="X33" s="58">
        <f t="shared" si="1"/>
        <v>0</v>
      </c>
      <c r="Y33" s="33">
        <f t="shared" si="2"/>
        <v>0</v>
      </c>
      <c r="Z33" s="72">
        <f t="shared" si="12"/>
        <v>0</v>
      </c>
      <c r="AA33" s="73">
        <f t="shared" si="3"/>
        <v>5.6</v>
      </c>
      <c r="AB33" s="74">
        <v>10</v>
      </c>
      <c r="AC33" s="58">
        <v>10</v>
      </c>
      <c r="AD33" s="57"/>
      <c r="AE33" s="58"/>
      <c r="AF33" s="58"/>
      <c r="AG33" s="58">
        <v>200</v>
      </c>
      <c r="AH33" s="58"/>
      <c r="AI33" s="58"/>
      <c r="AJ33" s="58">
        <f t="shared" si="4"/>
        <v>200</v>
      </c>
      <c r="AK33" s="33">
        <f t="shared" si="5"/>
        <v>17</v>
      </c>
      <c r="AL33" s="71">
        <f t="shared" si="13"/>
        <v>1.4</v>
      </c>
      <c r="AM33" s="57"/>
      <c r="AN33" s="58"/>
      <c r="AO33" s="58"/>
      <c r="AP33" s="58"/>
      <c r="AQ33" s="58"/>
      <c r="AR33" s="58"/>
      <c r="AS33" s="58"/>
      <c r="AT33" s="58"/>
      <c r="AU33" s="58"/>
      <c r="AV33" s="58">
        <f t="shared" si="6"/>
        <v>0</v>
      </c>
      <c r="AW33" s="33">
        <f t="shared" si="7"/>
        <v>0</v>
      </c>
      <c r="AX33" s="72">
        <f t="shared" si="14"/>
        <v>0</v>
      </c>
      <c r="AY33" s="75">
        <f t="shared" si="8"/>
        <v>1.4</v>
      </c>
      <c r="AZ33" s="76">
        <f t="shared" si="9"/>
        <v>7</v>
      </c>
    </row>
    <row r="34" spans="2:52" x14ac:dyDescent="0.25">
      <c r="B34" s="58" t="s">
        <v>24</v>
      </c>
      <c r="C34" s="33">
        <v>50</v>
      </c>
      <c r="D34" s="58">
        <v>100</v>
      </c>
      <c r="E34" s="70">
        <v>100</v>
      </c>
      <c r="F34" s="57"/>
      <c r="G34" s="58"/>
      <c r="H34" s="58"/>
      <c r="I34" s="58"/>
      <c r="J34" s="58"/>
      <c r="K34" s="58"/>
      <c r="L34" s="58">
        <f t="shared" si="0"/>
        <v>0</v>
      </c>
      <c r="M34" s="33">
        <f t="shared" si="10"/>
        <v>0</v>
      </c>
      <c r="N34" s="71">
        <f t="shared" si="11"/>
        <v>0</v>
      </c>
      <c r="O34" s="57">
        <v>96.8</v>
      </c>
      <c r="P34" s="58"/>
      <c r="Q34" s="58"/>
      <c r="R34" s="58"/>
      <c r="S34" s="58"/>
      <c r="T34" s="58"/>
      <c r="U34" s="58"/>
      <c r="V34" s="58"/>
      <c r="W34" s="58"/>
      <c r="X34" s="58">
        <f t="shared" si="1"/>
        <v>96.8</v>
      </c>
      <c r="Y34" s="33">
        <f t="shared" si="2"/>
        <v>4.84</v>
      </c>
      <c r="Z34" s="72">
        <f t="shared" si="12"/>
        <v>2.7103999999999999</v>
      </c>
      <c r="AA34" s="73">
        <f t="shared" si="3"/>
        <v>2.7103999999999999</v>
      </c>
      <c r="AB34" s="74">
        <v>100</v>
      </c>
      <c r="AC34" s="58">
        <v>100</v>
      </c>
      <c r="AD34" s="57"/>
      <c r="AE34" s="58"/>
      <c r="AF34" s="58"/>
      <c r="AG34" s="58"/>
      <c r="AH34" s="58"/>
      <c r="AI34" s="58"/>
      <c r="AJ34" s="58">
        <f t="shared" si="4"/>
        <v>0</v>
      </c>
      <c r="AK34" s="33">
        <f t="shared" si="5"/>
        <v>0</v>
      </c>
      <c r="AL34" s="71">
        <f t="shared" si="13"/>
        <v>0</v>
      </c>
      <c r="AM34" s="57">
        <v>145.19999999999999</v>
      </c>
      <c r="AN34" s="58"/>
      <c r="AO34" s="58"/>
      <c r="AP34" s="58"/>
      <c r="AQ34" s="58"/>
      <c r="AR34" s="58"/>
      <c r="AS34" s="58"/>
      <c r="AT34" s="58"/>
      <c r="AU34" s="58"/>
      <c r="AV34" s="58">
        <f t="shared" si="6"/>
        <v>145.19999999999999</v>
      </c>
      <c r="AW34" s="33">
        <f t="shared" si="7"/>
        <v>7.2599999999999989</v>
      </c>
      <c r="AX34" s="72">
        <f t="shared" si="14"/>
        <v>4.0655999999999999</v>
      </c>
      <c r="AY34" s="75">
        <f t="shared" si="8"/>
        <v>4.0655999999999999</v>
      </c>
      <c r="AZ34" s="76">
        <f t="shared" si="9"/>
        <v>6.7759999999999998</v>
      </c>
    </row>
    <row r="35" spans="2:52" x14ac:dyDescent="0.25">
      <c r="B35" s="58" t="s">
        <v>81</v>
      </c>
      <c r="C35" s="33">
        <v>125</v>
      </c>
      <c r="D35" s="58">
        <v>40</v>
      </c>
      <c r="E35" s="70">
        <v>40</v>
      </c>
      <c r="F35" s="57"/>
      <c r="G35" s="58"/>
      <c r="H35" s="58"/>
      <c r="I35" s="58"/>
      <c r="J35" s="58"/>
      <c r="K35" s="58"/>
      <c r="L35" s="58">
        <f t="shared" si="0"/>
        <v>0</v>
      </c>
      <c r="M35" s="33">
        <f t="shared" si="10"/>
        <v>0</v>
      </c>
      <c r="N35" s="71">
        <f t="shared" si="11"/>
        <v>0</v>
      </c>
      <c r="O35" s="57">
        <v>4</v>
      </c>
      <c r="P35" s="58"/>
      <c r="Q35" s="58"/>
      <c r="R35" s="58"/>
      <c r="S35" s="58"/>
      <c r="T35" s="58"/>
      <c r="U35" s="58"/>
      <c r="V35" s="58"/>
      <c r="W35" s="58"/>
      <c r="X35" s="58">
        <f t="shared" si="1"/>
        <v>4</v>
      </c>
      <c r="Y35" s="33">
        <f t="shared" si="2"/>
        <v>0.5</v>
      </c>
      <c r="Z35" s="72">
        <f t="shared" si="12"/>
        <v>0.112</v>
      </c>
      <c r="AA35" s="73">
        <f t="shared" si="3"/>
        <v>0.112</v>
      </c>
      <c r="AB35" s="74">
        <v>60</v>
      </c>
      <c r="AC35" s="58">
        <v>60</v>
      </c>
      <c r="AD35" s="57"/>
      <c r="AE35" s="58"/>
      <c r="AF35" s="58"/>
      <c r="AG35" s="58"/>
      <c r="AH35" s="58"/>
      <c r="AI35" s="58"/>
      <c r="AJ35" s="58">
        <f t="shared" si="4"/>
        <v>0</v>
      </c>
      <c r="AK35" s="33">
        <f t="shared" si="5"/>
        <v>0</v>
      </c>
      <c r="AL35" s="71">
        <f t="shared" si="13"/>
        <v>0</v>
      </c>
      <c r="AM35" s="57">
        <v>6</v>
      </c>
      <c r="AN35" s="58"/>
      <c r="AO35" s="58"/>
      <c r="AP35" s="58"/>
      <c r="AQ35" s="58"/>
      <c r="AR35" s="58"/>
      <c r="AS35" s="58"/>
      <c r="AT35" s="58"/>
      <c r="AU35" s="58"/>
      <c r="AV35" s="58">
        <f t="shared" si="6"/>
        <v>6</v>
      </c>
      <c r="AW35" s="33">
        <f t="shared" si="7"/>
        <v>0.75</v>
      </c>
      <c r="AX35" s="72">
        <f t="shared" si="14"/>
        <v>0.16800000000000001</v>
      </c>
      <c r="AY35" s="75">
        <f t="shared" si="8"/>
        <v>0.16800000000000001</v>
      </c>
      <c r="AZ35" s="76">
        <f t="shared" si="9"/>
        <v>0.28000000000000003</v>
      </c>
    </row>
    <row r="36" spans="2:52" x14ac:dyDescent="0.25">
      <c r="B36" s="58" t="s">
        <v>122</v>
      </c>
      <c r="C36" s="33">
        <v>195</v>
      </c>
      <c r="D36" s="58">
        <v>140</v>
      </c>
      <c r="E36" s="70">
        <v>140</v>
      </c>
      <c r="F36" s="57"/>
      <c r="G36" s="58"/>
      <c r="H36" s="58"/>
      <c r="I36" s="58"/>
      <c r="J36" s="58"/>
      <c r="K36" s="58"/>
      <c r="L36" s="58">
        <f t="shared" si="0"/>
        <v>0</v>
      </c>
      <c r="M36" s="33">
        <f t="shared" si="10"/>
        <v>0</v>
      </c>
      <c r="N36" s="71">
        <f t="shared" si="11"/>
        <v>0</v>
      </c>
      <c r="O36" s="57"/>
      <c r="P36" s="58">
        <v>46.5</v>
      </c>
      <c r="Q36" s="58"/>
      <c r="R36" s="58"/>
      <c r="S36" s="58"/>
      <c r="T36" s="58"/>
      <c r="U36" s="58"/>
      <c r="V36" s="58"/>
      <c r="W36" s="58"/>
      <c r="X36" s="58">
        <f t="shared" si="1"/>
        <v>46.5</v>
      </c>
      <c r="Y36" s="33">
        <f t="shared" si="2"/>
        <v>9.0675000000000008</v>
      </c>
      <c r="Z36" s="72">
        <f t="shared" si="12"/>
        <v>1.302</v>
      </c>
      <c r="AA36" s="73">
        <f t="shared" si="3"/>
        <v>1.302</v>
      </c>
      <c r="AB36" s="74">
        <v>140</v>
      </c>
      <c r="AC36" s="58">
        <v>140</v>
      </c>
      <c r="AD36" s="57"/>
      <c r="AE36" s="58"/>
      <c r="AF36" s="58"/>
      <c r="AG36" s="58"/>
      <c r="AH36" s="58"/>
      <c r="AI36" s="58"/>
      <c r="AJ36" s="58">
        <f t="shared" si="4"/>
        <v>0</v>
      </c>
      <c r="AK36" s="33">
        <f t="shared" si="5"/>
        <v>0</v>
      </c>
      <c r="AL36" s="71">
        <f t="shared" si="13"/>
        <v>0</v>
      </c>
      <c r="AM36" s="57"/>
      <c r="AN36" s="58">
        <v>55.8</v>
      </c>
      <c r="AO36" s="58"/>
      <c r="AP36" s="58"/>
      <c r="AQ36" s="58"/>
      <c r="AR36" s="58"/>
      <c r="AS36" s="58"/>
      <c r="AT36" s="58"/>
      <c r="AU36" s="58"/>
      <c r="AV36" s="58">
        <f t="shared" si="6"/>
        <v>55.8</v>
      </c>
      <c r="AW36" s="33">
        <f t="shared" si="7"/>
        <v>10.881</v>
      </c>
      <c r="AX36" s="72">
        <f t="shared" si="14"/>
        <v>1.5623999999999998</v>
      </c>
      <c r="AY36" s="75">
        <f t="shared" si="8"/>
        <v>1.5623999999999998</v>
      </c>
      <c r="AZ36" s="76">
        <f t="shared" si="9"/>
        <v>2.8643999999999998</v>
      </c>
    </row>
    <row r="37" spans="2:52" x14ac:dyDescent="0.25">
      <c r="B37" s="58" t="s">
        <v>46</v>
      </c>
      <c r="C37" s="33">
        <v>45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>
        <f t="shared" si="0"/>
        <v>0</v>
      </c>
      <c r="M37" s="33">
        <f t="shared" si="10"/>
        <v>0</v>
      </c>
      <c r="N37" s="71">
        <f t="shared" si="11"/>
        <v>0</v>
      </c>
      <c r="O37" s="57"/>
      <c r="P37" s="58">
        <v>26.8</v>
      </c>
      <c r="Q37" s="58"/>
      <c r="R37" s="58">
        <v>17</v>
      </c>
      <c r="S37" s="58"/>
      <c r="T37" s="58"/>
      <c r="U37" s="58"/>
      <c r="V37" s="58"/>
      <c r="W37" s="58"/>
      <c r="X37" s="58">
        <f t="shared" si="1"/>
        <v>43.8</v>
      </c>
      <c r="Y37" s="33">
        <f t="shared" si="2"/>
        <v>1.9709999999999999</v>
      </c>
      <c r="Z37" s="72">
        <f t="shared" si="12"/>
        <v>1.2263999999999999</v>
      </c>
      <c r="AA37" s="73">
        <f t="shared" si="3"/>
        <v>1.2263999999999999</v>
      </c>
      <c r="AB37" s="74">
        <v>60</v>
      </c>
      <c r="AC37" s="58">
        <v>60</v>
      </c>
      <c r="AD37" s="57"/>
      <c r="AE37" s="58"/>
      <c r="AF37" s="58"/>
      <c r="AG37" s="58"/>
      <c r="AH37" s="58"/>
      <c r="AI37" s="58"/>
      <c r="AJ37" s="58">
        <f t="shared" si="4"/>
        <v>0</v>
      </c>
      <c r="AK37" s="33">
        <f t="shared" si="5"/>
        <v>0</v>
      </c>
      <c r="AL37" s="71">
        <f t="shared" si="13"/>
        <v>0</v>
      </c>
      <c r="AM37" s="57"/>
      <c r="AN37" s="58">
        <v>32.1</v>
      </c>
      <c r="AO37" s="58"/>
      <c r="AP37" s="58">
        <v>17</v>
      </c>
      <c r="AQ37" s="58"/>
      <c r="AR37" s="58"/>
      <c r="AS37" s="58"/>
      <c r="AT37" s="58"/>
      <c r="AU37" s="58"/>
      <c r="AV37" s="58">
        <f t="shared" si="6"/>
        <v>49.1</v>
      </c>
      <c r="AW37" s="33">
        <f t="shared" si="7"/>
        <v>2.2094999999999998</v>
      </c>
      <c r="AX37" s="72">
        <f t="shared" si="14"/>
        <v>1.3748</v>
      </c>
      <c r="AY37" s="75">
        <f t="shared" si="8"/>
        <v>1.3748</v>
      </c>
      <c r="AZ37" s="76">
        <f t="shared" si="9"/>
        <v>2.6012</v>
      </c>
    </row>
    <row r="38" spans="2:52" x14ac:dyDescent="0.25">
      <c r="B38" s="58" t="s">
        <v>83</v>
      </c>
      <c r="C38" s="33">
        <v>180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>
        <f t="shared" si="0"/>
        <v>0</v>
      </c>
      <c r="M38" s="33">
        <f t="shared" si="10"/>
        <v>0</v>
      </c>
      <c r="N38" s="71">
        <f t="shared" si="11"/>
        <v>0</v>
      </c>
      <c r="O38" s="57"/>
      <c r="P38" s="58">
        <v>25</v>
      </c>
      <c r="Q38" s="58"/>
      <c r="R38" s="58"/>
      <c r="S38" s="58"/>
      <c r="T38" s="58"/>
      <c r="U38" s="58"/>
      <c r="V38" s="58"/>
      <c r="W38" s="58"/>
      <c r="X38" s="58">
        <f t="shared" si="1"/>
        <v>25</v>
      </c>
      <c r="Y38" s="33">
        <f t="shared" si="2"/>
        <v>4.5</v>
      </c>
      <c r="Z38" s="72">
        <f t="shared" si="12"/>
        <v>0.7</v>
      </c>
      <c r="AA38" s="73">
        <f t="shared" si="3"/>
        <v>0.7</v>
      </c>
      <c r="AB38" s="74">
        <v>140</v>
      </c>
      <c r="AC38" s="58">
        <v>140</v>
      </c>
      <c r="AD38" s="57"/>
      <c r="AE38" s="58"/>
      <c r="AF38" s="58"/>
      <c r="AG38" s="58"/>
      <c r="AH38" s="58"/>
      <c r="AI38" s="58"/>
      <c r="AJ38" s="58">
        <f t="shared" si="4"/>
        <v>0</v>
      </c>
      <c r="AK38" s="33">
        <f t="shared" si="5"/>
        <v>0</v>
      </c>
      <c r="AL38" s="71">
        <f t="shared" si="13"/>
        <v>0</v>
      </c>
      <c r="AM38" s="57"/>
      <c r="AN38" s="58">
        <v>30</v>
      </c>
      <c r="AO38" s="58"/>
      <c r="AP38" s="58"/>
      <c r="AQ38" s="58"/>
      <c r="AR38" s="58"/>
      <c r="AS38" s="58"/>
      <c r="AT38" s="58"/>
      <c r="AU38" s="58"/>
      <c r="AV38" s="58">
        <f t="shared" si="6"/>
        <v>30</v>
      </c>
      <c r="AW38" s="33">
        <f t="shared" si="7"/>
        <v>5.4</v>
      </c>
      <c r="AX38" s="72">
        <f t="shared" si="14"/>
        <v>0.84</v>
      </c>
      <c r="AY38" s="75">
        <f t="shared" si="8"/>
        <v>0.84</v>
      </c>
      <c r="AZ38" s="76">
        <f t="shared" si="9"/>
        <v>1.54</v>
      </c>
    </row>
    <row r="39" spans="2:52" s="126" customFormat="1" x14ac:dyDescent="0.25">
      <c r="B39" s="78" t="s">
        <v>132</v>
      </c>
      <c r="C39" s="34"/>
      <c r="D39" s="78">
        <v>140</v>
      </c>
      <c r="E39" s="118">
        <v>140</v>
      </c>
      <c r="F39" s="119"/>
      <c r="G39" s="78"/>
      <c r="H39" s="78"/>
      <c r="I39" s="78"/>
      <c r="J39" s="78"/>
      <c r="K39" s="78"/>
      <c r="L39" s="78">
        <f t="shared" si="0"/>
        <v>0</v>
      </c>
      <c r="M39" s="34">
        <f t="shared" si="10"/>
        <v>0</v>
      </c>
      <c r="N39" s="120">
        <f t="shared" si="11"/>
        <v>0</v>
      </c>
      <c r="O39" s="119"/>
      <c r="P39" s="78">
        <v>10</v>
      </c>
      <c r="Q39" s="78"/>
      <c r="R39" s="78"/>
      <c r="S39" s="78"/>
      <c r="T39" s="78"/>
      <c r="U39" s="78"/>
      <c r="V39" s="78"/>
      <c r="W39" s="78"/>
      <c r="X39" s="78">
        <f t="shared" si="1"/>
        <v>10</v>
      </c>
      <c r="Y39" s="34">
        <f t="shared" si="2"/>
        <v>0</v>
      </c>
      <c r="Z39" s="121">
        <f t="shared" si="12"/>
        <v>0.28000000000000003</v>
      </c>
      <c r="AA39" s="122">
        <f t="shared" si="3"/>
        <v>0.28000000000000003</v>
      </c>
      <c r="AB39" s="123">
        <v>140</v>
      </c>
      <c r="AC39" s="78">
        <v>140</v>
      </c>
      <c r="AD39" s="119"/>
      <c r="AE39" s="78"/>
      <c r="AF39" s="78"/>
      <c r="AG39" s="78"/>
      <c r="AH39" s="78"/>
      <c r="AI39" s="78"/>
      <c r="AJ39" s="78">
        <f t="shared" si="4"/>
        <v>0</v>
      </c>
      <c r="AK39" s="34">
        <f t="shared" si="5"/>
        <v>0</v>
      </c>
      <c r="AL39" s="71">
        <f t="shared" si="13"/>
        <v>0</v>
      </c>
      <c r="AM39" s="119"/>
      <c r="AN39" s="78">
        <v>12</v>
      </c>
      <c r="AO39" s="78"/>
      <c r="AP39" s="78"/>
      <c r="AQ39" s="78"/>
      <c r="AR39" s="78"/>
      <c r="AS39" s="78"/>
      <c r="AT39" s="78"/>
      <c r="AU39" s="78"/>
      <c r="AV39" s="78">
        <f t="shared" si="6"/>
        <v>12</v>
      </c>
      <c r="AW39" s="34">
        <f t="shared" si="7"/>
        <v>0</v>
      </c>
      <c r="AX39" s="121">
        <f t="shared" si="14"/>
        <v>0.33600000000000002</v>
      </c>
      <c r="AY39" s="124">
        <f t="shared" si="8"/>
        <v>0.33600000000000002</v>
      </c>
      <c r="AZ39" s="125">
        <f t="shared" si="9"/>
        <v>0.6160000000000001</v>
      </c>
    </row>
    <row r="40" spans="2:52" x14ac:dyDescent="0.25">
      <c r="B40" s="58" t="s">
        <v>47</v>
      </c>
      <c r="C40" s="33">
        <v>130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0"/>
        <v>0</v>
      </c>
      <c r="N40" s="71">
        <f t="shared" si="11"/>
        <v>0</v>
      </c>
      <c r="O40" s="57"/>
      <c r="P40" s="58">
        <v>10</v>
      </c>
      <c r="Q40" s="58"/>
      <c r="R40" s="58">
        <v>11</v>
      </c>
      <c r="S40" s="58"/>
      <c r="T40" s="58"/>
      <c r="U40" s="58"/>
      <c r="V40" s="58"/>
      <c r="W40" s="58"/>
      <c r="X40" s="58">
        <f t="shared" si="1"/>
        <v>21</v>
      </c>
      <c r="Y40" s="33">
        <f t="shared" si="2"/>
        <v>2.73</v>
      </c>
      <c r="Z40" s="72">
        <f t="shared" si="12"/>
        <v>0.58799999999999997</v>
      </c>
      <c r="AA40" s="73">
        <f t="shared" si="3"/>
        <v>0.58799999999999997</v>
      </c>
      <c r="AB40" s="74">
        <v>60</v>
      </c>
      <c r="AC40" s="58">
        <v>60</v>
      </c>
      <c r="AD40" s="57"/>
      <c r="AE40" s="58"/>
      <c r="AF40" s="58"/>
      <c r="AG40" s="58"/>
      <c r="AH40" s="58"/>
      <c r="AI40" s="58"/>
      <c r="AJ40" s="58">
        <f t="shared" si="4"/>
        <v>0</v>
      </c>
      <c r="AK40" s="33">
        <f t="shared" si="5"/>
        <v>0</v>
      </c>
      <c r="AL40" s="71">
        <f t="shared" si="13"/>
        <v>0</v>
      </c>
      <c r="AM40" s="57"/>
      <c r="AN40" s="58">
        <v>12</v>
      </c>
      <c r="AO40" s="58"/>
      <c r="AP40" s="58">
        <v>11</v>
      </c>
      <c r="AQ40" s="58"/>
      <c r="AR40" s="58"/>
      <c r="AS40" s="58"/>
      <c r="AT40" s="58"/>
      <c r="AU40" s="58"/>
      <c r="AV40" s="58">
        <f t="shared" si="6"/>
        <v>23</v>
      </c>
      <c r="AW40" s="33">
        <f t="shared" si="7"/>
        <v>2.99</v>
      </c>
      <c r="AX40" s="72">
        <f t="shared" si="14"/>
        <v>0.64400000000000002</v>
      </c>
      <c r="AY40" s="75">
        <f t="shared" si="8"/>
        <v>0.64400000000000002</v>
      </c>
      <c r="AZ40" s="76">
        <f t="shared" si="9"/>
        <v>1.232</v>
      </c>
    </row>
    <row r="41" spans="2:52" x14ac:dyDescent="0.25">
      <c r="B41" s="58" t="s">
        <v>133</v>
      </c>
      <c r="C41" s="33">
        <v>75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0"/>
        <v>0</v>
      </c>
      <c r="N41" s="71">
        <f t="shared" si="11"/>
        <v>0</v>
      </c>
      <c r="O41" s="57"/>
      <c r="P41" s="58"/>
      <c r="Q41" s="58">
        <v>92</v>
      </c>
      <c r="R41" s="58"/>
      <c r="S41" s="58"/>
      <c r="T41" s="58"/>
      <c r="U41" s="58"/>
      <c r="V41" s="58"/>
      <c r="W41" s="58"/>
      <c r="X41" s="58">
        <f t="shared" si="1"/>
        <v>92</v>
      </c>
      <c r="Y41" s="33">
        <f t="shared" si="2"/>
        <v>6.9</v>
      </c>
      <c r="Z41" s="72">
        <f t="shared" si="12"/>
        <v>2.5760000000000001</v>
      </c>
      <c r="AA41" s="73">
        <f t="shared" si="3"/>
        <v>2.5760000000000001</v>
      </c>
      <c r="AB41" s="74">
        <v>140</v>
      </c>
      <c r="AC41" s="58">
        <v>140</v>
      </c>
      <c r="AD41" s="57"/>
      <c r="AE41" s="58"/>
      <c r="AF41" s="58"/>
      <c r="AG41" s="58"/>
      <c r="AH41" s="58"/>
      <c r="AI41" s="58"/>
      <c r="AJ41" s="58">
        <f t="shared" si="4"/>
        <v>0</v>
      </c>
      <c r="AK41" s="33">
        <f t="shared" si="5"/>
        <v>0</v>
      </c>
      <c r="AL41" s="71">
        <f t="shared" si="13"/>
        <v>0</v>
      </c>
      <c r="AM41" s="57"/>
      <c r="AN41" s="58"/>
      <c r="AO41" s="58">
        <v>105.8</v>
      </c>
      <c r="AP41" s="58"/>
      <c r="AQ41" s="58"/>
      <c r="AR41" s="58"/>
      <c r="AS41" s="58"/>
      <c r="AT41" s="58"/>
      <c r="AU41" s="58"/>
      <c r="AV41" s="58">
        <f t="shared" si="6"/>
        <v>105.8</v>
      </c>
      <c r="AW41" s="33">
        <f t="shared" si="7"/>
        <v>7.9349999999999996</v>
      </c>
      <c r="AX41" s="72">
        <f t="shared" si="14"/>
        <v>2.9624000000000001</v>
      </c>
      <c r="AY41" s="75">
        <f t="shared" si="8"/>
        <v>2.9624000000000001</v>
      </c>
      <c r="AZ41" s="76">
        <f t="shared" si="9"/>
        <v>5.5384000000000002</v>
      </c>
    </row>
    <row r="42" spans="2:52" x14ac:dyDescent="0.25">
      <c r="B42" s="58" t="s">
        <v>49</v>
      </c>
      <c r="C42" s="33">
        <v>410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0"/>
        <v>0</v>
      </c>
      <c r="N42" s="71">
        <f t="shared" si="11"/>
        <v>0</v>
      </c>
      <c r="O42" s="57"/>
      <c r="P42" s="58"/>
      <c r="Q42" s="58"/>
      <c r="R42" s="58">
        <v>151</v>
      </c>
      <c r="S42" s="58"/>
      <c r="T42" s="58"/>
      <c r="U42" s="58"/>
      <c r="V42" s="58"/>
      <c r="W42" s="58"/>
      <c r="X42" s="58">
        <f t="shared" si="1"/>
        <v>151</v>
      </c>
      <c r="Y42" s="33">
        <f t="shared" si="2"/>
        <v>61.91</v>
      </c>
      <c r="Z42" s="72">
        <f t="shared" si="12"/>
        <v>4.2279999999999998</v>
      </c>
      <c r="AA42" s="73">
        <f t="shared" si="3"/>
        <v>4.2279999999999998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>
        <f t="shared" si="4"/>
        <v>0</v>
      </c>
      <c r="AK42" s="33">
        <f t="shared" si="5"/>
        <v>0</v>
      </c>
      <c r="AL42" s="71">
        <f t="shared" si="13"/>
        <v>0</v>
      </c>
      <c r="AM42" s="57"/>
      <c r="AN42" s="58"/>
      <c r="AO42" s="58"/>
      <c r="AP42" s="58">
        <v>151</v>
      </c>
      <c r="AQ42" s="58"/>
      <c r="AR42" s="58"/>
      <c r="AS42" s="58"/>
      <c r="AT42" s="58"/>
      <c r="AU42" s="58"/>
      <c r="AV42" s="58">
        <f t="shared" si="6"/>
        <v>151</v>
      </c>
      <c r="AW42" s="33">
        <f t="shared" si="7"/>
        <v>61.91</v>
      </c>
      <c r="AX42" s="72">
        <f t="shared" si="14"/>
        <v>4.2279999999999998</v>
      </c>
      <c r="AY42" s="75">
        <f t="shared" si="8"/>
        <v>4.2279999999999998</v>
      </c>
      <c r="AZ42" s="76">
        <f t="shared" si="9"/>
        <v>8.4559999999999995</v>
      </c>
    </row>
    <row r="43" spans="2:52" x14ac:dyDescent="0.25">
      <c r="B43" s="58" t="s">
        <v>84</v>
      </c>
      <c r="C43" s="33">
        <v>35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0"/>
        <v>0</v>
      </c>
      <c r="N43" s="71">
        <f t="shared" si="11"/>
        <v>0</v>
      </c>
      <c r="O43" s="57"/>
      <c r="P43" s="58"/>
      <c r="Q43" s="58"/>
      <c r="R43" s="58">
        <v>5</v>
      </c>
      <c r="S43" s="58"/>
      <c r="T43" s="58"/>
      <c r="U43" s="58"/>
      <c r="V43" s="58"/>
      <c r="W43" s="58"/>
      <c r="X43" s="58">
        <f t="shared" si="1"/>
        <v>5</v>
      </c>
      <c r="Y43" s="33">
        <f t="shared" si="2"/>
        <v>0.17499999999999999</v>
      </c>
      <c r="Z43" s="72">
        <f t="shared" si="12"/>
        <v>0.14000000000000001</v>
      </c>
      <c r="AA43" s="73">
        <f t="shared" si="3"/>
        <v>0.14000000000000001</v>
      </c>
      <c r="AB43" s="74">
        <v>140</v>
      </c>
      <c r="AC43" s="58">
        <v>140</v>
      </c>
      <c r="AD43" s="57"/>
      <c r="AE43" s="58"/>
      <c r="AF43" s="58"/>
      <c r="AG43" s="58"/>
      <c r="AH43" s="58"/>
      <c r="AI43" s="58"/>
      <c r="AJ43" s="58">
        <f t="shared" si="4"/>
        <v>0</v>
      </c>
      <c r="AK43" s="33">
        <f t="shared" si="5"/>
        <v>0</v>
      </c>
      <c r="AL43" s="71">
        <f t="shared" si="13"/>
        <v>0</v>
      </c>
      <c r="AM43" s="57"/>
      <c r="AN43" s="58"/>
      <c r="AO43" s="58"/>
      <c r="AP43" s="58">
        <v>3</v>
      </c>
      <c r="AQ43" s="58"/>
      <c r="AR43" s="58"/>
      <c r="AS43" s="58"/>
      <c r="AT43" s="58"/>
      <c r="AU43" s="58"/>
      <c r="AV43" s="58">
        <f t="shared" si="6"/>
        <v>3</v>
      </c>
      <c r="AW43" s="33">
        <f t="shared" si="7"/>
        <v>0.105</v>
      </c>
      <c r="AX43" s="72">
        <f t="shared" si="14"/>
        <v>8.4000000000000005E-2</v>
      </c>
      <c r="AY43" s="75">
        <f t="shared" si="8"/>
        <v>8.4000000000000005E-2</v>
      </c>
      <c r="AZ43" s="76">
        <f t="shared" si="9"/>
        <v>0.22400000000000003</v>
      </c>
    </row>
    <row r="44" spans="2:52" x14ac:dyDescent="0.25">
      <c r="B44" s="58" t="s">
        <v>37</v>
      </c>
      <c r="C44" s="33">
        <v>50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0"/>
        <v>0</v>
      </c>
      <c r="N44" s="71">
        <f t="shared" si="11"/>
        <v>0</v>
      </c>
      <c r="O44" s="57"/>
      <c r="P44" s="58"/>
      <c r="Q44" s="58"/>
      <c r="R44" s="58"/>
      <c r="S44" s="58">
        <v>120</v>
      </c>
      <c r="T44" s="58"/>
      <c r="U44" s="58"/>
      <c r="V44" s="58"/>
      <c r="W44" s="58"/>
      <c r="X44" s="58">
        <f t="shared" si="1"/>
        <v>120</v>
      </c>
      <c r="Y44" s="33">
        <f t="shared" si="2"/>
        <v>6</v>
      </c>
      <c r="Z44" s="72">
        <f t="shared" si="12"/>
        <v>3.36</v>
      </c>
      <c r="AA44" s="73">
        <f t="shared" si="3"/>
        <v>3.36</v>
      </c>
      <c r="AB44" s="74">
        <v>60</v>
      </c>
      <c r="AC44" s="58">
        <v>60</v>
      </c>
      <c r="AD44" s="57"/>
      <c r="AE44" s="58"/>
      <c r="AF44" s="58"/>
      <c r="AG44" s="58"/>
      <c r="AH44" s="58"/>
      <c r="AI44" s="58"/>
      <c r="AJ44" s="58">
        <f t="shared" si="4"/>
        <v>0</v>
      </c>
      <c r="AK44" s="33">
        <f t="shared" si="5"/>
        <v>0</v>
      </c>
      <c r="AL44" s="71">
        <f t="shared" si="13"/>
        <v>0</v>
      </c>
      <c r="AM44" s="57"/>
      <c r="AN44" s="58"/>
      <c r="AO44" s="58"/>
      <c r="AP44" s="58"/>
      <c r="AQ44" s="58">
        <v>120</v>
      </c>
      <c r="AR44" s="58"/>
      <c r="AS44" s="58"/>
      <c r="AT44" s="58"/>
      <c r="AU44" s="58"/>
      <c r="AV44" s="58">
        <f t="shared" si="6"/>
        <v>120</v>
      </c>
      <c r="AW44" s="33">
        <f t="shared" si="7"/>
        <v>6</v>
      </c>
      <c r="AX44" s="72">
        <f t="shared" si="14"/>
        <v>3.36</v>
      </c>
      <c r="AY44" s="75">
        <f t="shared" si="8"/>
        <v>3.36</v>
      </c>
      <c r="AZ44" s="76">
        <f t="shared" si="9"/>
        <v>6.72</v>
      </c>
    </row>
    <row r="45" spans="2:52" x14ac:dyDescent="0.25">
      <c r="B45" s="58" t="s">
        <v>42</v>
      </c>
      <c r="C45" s="33">
        <v>130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0"/>
        <v>0</v>
      </c>
      <c r="N45" s="71">
        <f t="shared" si="11"/>
        <v>0</v>
      </c>
      <c r="O45" s="57"/>
      <c r="P45" s="58"/>
      <c r="Q45" s="58"/>
      <c r="R45" s="58"/>
      <c r="S45" s="58"/>
      <c r="T45" s="58">
        <v>56</v>
      </c>
      <c r="U45" s="58"/>
      <c r="V45" s="58"/>
      <c r="W45" s="58"/>
      <c r="X45" s="58">
        <f t="shared" si="1"/>
        <v>56</v>
      </c>
      <c r="Y45" s="33">
        <f t="shared" si="2"/>
        <v>7.28</v>
      </c>
      <c r="Z45" s="72">
        <f t="shared" si="12"/>
        <v>1.5680000000000001</v>
      </c>
      <c r="AA45" s="73">
        <f t="shared" si="3"/>
        <v>1.5680000000000001</v>
      </c>
      <c r="AB45" s="74">
        <v>140</v>
      </c>
      <c r="AC45" s="58">
        <v>140</v>
      </c>
      <c r="AD45" s="57"/>
      <c r="AE45" s="58"/>
      <c r="AF45" s="58"/>
      <c r="AG45" s="58"/>
      <c r="AH45" s="58"/>
      <c r="AI45" s="58"/>
      <c r="AJ45" s="58">
        <f t="shared" si="4"/>
        <v>0</v>
      </c>
      <c r="AK45" s="33">
        <f t="shared" si="5"/>
        <v>0</v>
      </c>
      <c r="AL45" s="71">
        <f t="shared" si="13"/>
        <v>0</v>
      </c>
      <c r="AM45" s="57"/>
      <c r="AN45" s="58"/>
      <c r="AO45" s="58"/>
      <c r="AP45" s="58"/>
      <c r="AQ45" s="58"/>
      <c r="AR45" s="58">
        <v>56</v>
      </c>
      <c r="AS45" s="58"/>
      <c r="AT45" s="58"/>
      <c r="AU45" s="58"/>
      <c r="AV45" s="58">
        <f t="shared" si="6"/>
        <v>56</v>
      </c>
      <c r="AW45" s="33">
        <f t="shared" si="7"/>
        <v>7.28</v>
      </c>
      <c r="AX45" s="72">
        <f t="shared" si="14"/>
        <v>1.5680000000000001</v>
      </c>
      <c r="AY45" s="75">
        <f t="shared" si="8"/>
        <v>1.5680000000000001</v>
      </c>
      <c r="AZ45" s="76">
        <f t="shared" si="9"/>
        <v>3.1360000000000001</v>
      </c>
    </row>
    <row r="46" spans="2:52" x14ac:dyDescent="0.25">
      <c r="B46" s="58" t="s">
        <v>134</v>
      </c>
      <c r="C46" s="33">
        <v>190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0"/>
        <v>0</v>
      </c>
      <c r="N46" s="71">
        <f t="shared" si="11"/>
        <v>0</v>
      </c>
      <c r="O46" s="57"/>
      <c r="P46" s="58"/>
      <c r="Q46" s="58"/>
      <c r="R46" s="58"/>
      <c r="S46" s="58"/>
      <c r="T46" s="58">
        <v>16</v>
      </c>
      <c r="U46" s="58"/>
      <c r="V46" s="58"/>
      <c r="W46" s="58"/>
      <c r="X46" s="58">
        <f t="shared" si="1"/>
        <v>16</v>
      </c>
      <c r="Y46" s="33">
        <f t="shared" si="2"/>
        <v>3.04</v>
      </c>
      <c r="Z46" s="72">
        <f t="shared" si="12"/>
        <v>0.44800000000000001</v>
      </c>
      <c r="AA46" s="73">
        <f t="shared" si="3"/>
        <v>0.44800000000000001</v>
      </c>
      <c r="AB46" s="74">
        <v>60</v>
      </c>
      <c r="AC46" s="58">
        <v>60</v>
      </c>
      <c r="AD46" s="57"/>
      <c r="AE46" s="58"/>
      <c r="AF46" s="58"/>
      <c r="AG46" s="58"/>
      <c r="AH46" s="58"/>
      <c r="AI46" s="58"/>
      <c r="AJ46" s="58">
        <f t="shared" si="4"/>
        <v>0</v>
      </c>
      <c r="AK46" s="33">
        <f t="shared" si="5"/>
        <v>0</v>
      </c>
      <c r="AL46" s="71">
        <f t="shared" si="13"/>
        <v>0</v>
      </c>
      <c r="AM46" s="57"/>
      <c r="AN46" s="58"/>
      <c r="AO46" s="58"/>
      <c r="AP46" s="58"/>
      <c r="AQ46" s="58"/>
      <c r="AR46" s="58">
        <v>16</v>
      </c>
      <c r="AS46" s="58"/>
      <c r="AT46" s="58"/>
      <c r="AU46" s="58"/>
      <c r="AV46" s="58">
        <f t="shared" si="6"/>
        <v>16</v>
      </c>
      <c r="AW46" s="33">
        <f t="shared" si="7"/>
        <v>3.04</v>
      </c>
      <c r="AX46" s="72">
        <f t="shared" si="14"/>
        <v>0.44800000000000001</v>
      </c>
      <c r="AY46" s="75">
        <f t="shared" si="8"/>
        <v>0.44800000000000001</v>
      </c>
      <c r="AZ46" s="76">
        <f t="shared" si="9"/>
        <v>0.89600000000000002</v>
      </c>
    </row>
    <row r="47" spans="2:52" x14ac:dyDescent="0.25">
      <c r="B47" s="58" t="s">
        <v>23</v>
      </c>
      <c r="C47" s="33">
        <v>45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0"/>
        <v>0</v>
      </c>
      <c r="N47" s="71">
        <f t="shared" si="11"/>
        <v>0</v>
      </c>
      <c r="O47" s="57"/>
      <c r="P47" s="58"/>
      <c r="Q47" s="58"/>
      <c r="R47" s="58"/>
      <c r="S47" s="58"/>
      <c r="T47" s="58"/>
      <c r="U47" s="58"/>
      <c r="V47" s="58">
        <v>50</v>
      </c>
      <c r="W47" s="58"/>
      <c r="X47" s="58">
        <f t="shared" si="1"/>
        <v>50</v>
      </c>
      <c r="Y47" s="33">
        <f t="shared" si="2"/>
        <v>2.25</v>
      </c>
      <c r="Z47" s="72">
        <f t="shared" si="12"/>
        <v>1.4</v>
      </c>
      <c r="AA47" s="73">
        <f t="shared" si="3"/>
        <v>1.4</v>
      </c>
      <c r="AB47" s="74">
        <v>140</v>
      </c>
      <c r="AC47" s="58">
        <v>140</v>
      </c>
      <c r="AD47" s="57"/>
      <c r="AE47" s="58"/>
      <c r="AF47" s="58"/>
      <c r="AG47" s="58"/>
      <c r="AH47" s="58"/>
      <c r="AI47" s="58"/>
      <c r="AJ47" s="58">
        <f t="shared" si="4"/>
        <v>0</v>
      </c>
      <c r="AK47" s="33">
        <f t="shared" si="5"/>
        <v>0</v>
      </c>
      <c r="AL47" s="71">
        <f t="shared" si="13"/>
        <v>0</v>
      </c>
      <c r="AM47" s="57"/>
      <c r="AN47" s="58"/>
      <c r="AO47" s="58"/>
      <c r="AP47" s="58"/>
      <c r="AQ47" s="58"/>
      <c r="AR47" s="58"/>
      <c r="AS47" s="58"/>
      <c r="AT47" s="58">
        <v>70</v>
      </c>
      <c r="AU47" s="58"/>
      <c r="AV47" s="58">
        <f t="shared" si="6"/>
        <v>70</v>
      </c>
      <c r="AW47" s="33">
        <f t="shared" si="7"/>
        <v>3.15</v>
      </c>
      <c r="AX47" s="72">
        <f t="shared" si="14"/>
        <v>1.96</v>
      </c>
      <c r="AY47" s="75">
        <f t="shared" si="8"/>
        <v>1.96</v>
      </c>
      <c r="AZ47" s="76">
        <f t="shared" si="9"/>
        <v>3.36</v>
      </c>
    </row>
    <row r="48" spans="2:52" x14ac:dyDescent="0.25">
      <c r="B48" s="58" t="s">
        <v>102</v>
      </c>
      <c r="C48" s="33">
        <v>13</v>
      </c>
      <c r="D48" s="58">
        <v>140</v>
      </c>
      <c r="E48" s="70">
        <v>140</v>
      </c>
      <c r="F48" s="57"/>
      <c r="G48" s="58"/>
      <c r="H48" s="58"/>
      <c r="I48" s="58"/>
      <c r="J48" s="58">
        <v>250</v>
      </c>
      <c r="K48" s="58"/>
      <c r="L48" s="58">
        <f t="shared" si="0"/>
        <v>250</v>
      </c>
      <c r="M48" s="33">
        <f t="shared" si="10"/>
        <v>3.25</v>
      </c>
      <c r="N48" s="71">
        <f t="shared" si="11"/>
        <v>7</v>
      </c>
      <c r="O48" s="57"/>
      <c r="P48" s="58"/>
      <c r="Q48" s="58"/>
      <c r="R48" s="58"/>
      <c r="S48" s="58"/>
      <c r="T48" s="58"/>
      <c r="U48" s="58"/>
      <c r="V48" s="58"/>
      <c r="W48" s="58">
        <v>250</v>
      </c>
      <c r="X48" s="58">
        <f t="shared" si="1"/>
        <v>250</v>
      </c>
      <c r="Y48" s="33">
        <f t="shared" si="2"/>
        <v>3.25</v>
      </c>
      <c r="Z48" s="72">
        <f t="shared" si="12"/>
        <v>7</v>
      </c>
      <c r="AA48" s="73">
        <f t="shared" si="3"/>
        <v>14</v>
      </c>
      <c r="AB48" s="74">
        <v>140</v>
      </c>
      <c r="AC48" s="58">
        <v>140</v>
      </c>
      <c r="AD48" s="57"/>
      <c r="AE48" s="58"/>
      <c r="AF48" s="58"/>
      <c r="AG48" s="58"/>
      <c r="AH48" s="58">
        <v>250</v>
      </c>
      <c r="AI48" s="58"/>
      <c r="AJ48" s="58">
        <f t="shared" si="4"/>
        <v>250</v>
      </c>
      <c r="AK48" s="33">
        <f t="shared" si="5"/>
        <v>3.25</v>
      </c>
      <c r="AL48" s="71">
        <f t="shared" si="13"/>
        <v>1.75</v>
      </c>
      <c r="AM48" s="57"/>
      <c r="AN48" s="58"/>
      <c r="AO48" s="58"/>
      <c r="AP48" s="58"/>
      <c r="AQ48" s="58"/>
      <c r="AR48" s="58"/>
      <c r="AS48" s="58"/>
      <c r="AT48" s="58"/>
      <c r="AU48" s="58">
        <v>250</v>
      </c>
      <c r="AV48" s="58">
        <f t="shared" si="6"/>
        <v>250</v>
      </c>
      <c r="AW48" s="33">
        <f t="shared" si="7"/>
        <v>3.25</v>
      </c>
      <c r="AX48" s="72">
        <f t="shared" si="14"/>
        <v>7</v>
      </c>
      <c r="AY48" s="75">
        <f t="shared" si="8"/>
        <v>8.75</v>
      </c>
      <c r="AZ48" s="76">
        <f t="shared" si="9"/>
        <v>22.75</v>
      </c>
    </row>
    <row r="49" spans="2:52" x14ac:dyDescent="0.25">
      <c r="B49" s="58" t="s">
        <v>178</v>
      </c>
      <c r="C49" s="33">
        <v>13</v>
      </c>
      <c r="D49" s="58">
        <v>40</v>
      </c>
      <c r="E49" s="70">
        <v>40</v>
      </c>
      <c r="F49" s="57"/>
      <c r="G49" s="58"/>
      <c r="H49" s="58"/>
      <c r="I49" s="58"/>
      <c r="J49" s="58"/>
      <c r="K49" s="58">
        <v>1</v>
      </c>
      <c r="L49" s="58">
        <f t="shared" si="0"/>
        <v>1</v>
      </c>
      <c r="M49" s="33">
        <f>C49*L49</f>
        <v>13</v>
      </c>
      <c r="N49" s="71">
        <f>L49*$L$25</f>
        <v>28</v>
      </c>
      <c r="O49" s="57"/>
      <c r="P49" s="58"/>
      <c r="Q49" s="58"/>
      <c r="R49" s="58"/>
      <c r="S49" s="58"/>
      <c r="T49" s="58"/>
      <c r="U49" s="58"/>
      <c r="V49" s="58"/>
      <c r="W49" s="58"/>
      <c r="X49" s="58">
        <f t="shared" si="1"/>
        <v>0</v>
      </c>
      <c r="Y49" s="33">
        <f t="shared" si="2"/>
        <v>0</v>
      </c>
      <c r="Z49" s="72">
        <f t="shared" si="12"/>
        <v>0</v>
      </c>
      <c r="AA49" s="73">
        <f t="shared" si="3"/>
        <v>28</v>
      </c>
      <c r="AB49" s="74">
        <v>60</v>
      </c>
      <c r="AC49" s="58">
        <v>60</v>
      </c>
      <c r="AD49" s="57"/>
      <c r="AE49" s="58"/>
      <c r="AF49" s="58"/>
      <c r="AG49" s="58"/>
      <c r="AH49" s="58"/>
      <c r="AI49" s="58">
        <v>2</v>
      </c>
      <c r="AJ49" s="58">
        <f t="shared" si="4"/>
        <v>2</v>
      </c>
      <c r="AK49" s="33">
        <f>C49*AJ49</f>
        <v>26</v>
      </c>
      <c r="AL49" s="71">
        <f t="shared" si="13"/>
        <v>1.4E-2</v>
      </c>
      <c r="AM49" s="57"/>
      <c r="AN49" s="58"/>
      <c r="AO49" s="58"/>
      <c r="AP49" s="58"/>
      <c r="AQ49" s="58"/>
      <c r="AR49" s="58"/>
      <c r="AS49" s="58"/>
      <c r="AT49" s="58"/>
      <c r="AU49" s="58"/>
      <c r="AV49" s="58">
        <f t="shared" si="6"/>
        <v>0</v>
      </c>
      <c r="AW49" s="33">
        <f t="shared" si="7"/>
        <v>0</v>
      </c>
      <c r="AX49" s="72">
        <f t="shared" si="14"/>
        <v>0</v>
      </c>
      <c r="AY49" s="75">
        <f t="shared" si="8"/>
        <v>1.4E-2</v>
      </c>
      <c r="AZ49" s="76">
        <f t="shared" si="9"/>
        <v>28.013999999999999</v>
      </c>
    </row>
    <row r="50" spans="2:52" ht="16.5" thickBot="1" x14ac:dyDescent="0.3">
      <c r="B50" s="58"/>
      <c r="C50" s="33"/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33">
        <f t="shared" si="10"/>
        <v>0</v>
      </c>
      <c r="N50" s="71">
        <f t="shared" si="11"/>
        <v>0</v>
      </c>
      <c r="O50" s="93"/>
      <c r="P50" s="94"/>
      <c r="Q50" s="94"/>
      <c r="R50" s="94"/>
      <c r="S50" s="94"/>
      <c r="T50" s="94"/>
      <c r="U50" s="94"/>
      <c r="V50" s="94"/>
      <c r="W50" s="94"/>
      <c r="X50" s="94">
        <f t="shared" si="1"/>
        <v>0</v>
      </c>
      <c r="Y50" s="95">
        <f t="shared" si="2"/>
        <v>0</v>
      </c>
      <c r="Z50" s="97">
        <f t="shared" si="12"/>
        <v>0</v>
      </c>
      <c r="AA50" s="98">
        <f t="shared" si="3"/>
        <v>0</v>
      </c>
      <c r="AB50" s="74">
        <v>140</v>
      </c>
      <c r="AC50" s="58">
        <v>140</v>
      </c>
      <c r="AD50" s="57"/>
      <c r="AE50" s="58"/>
      <c r="AF50" s="58"/>
      <c r="AG50" s="58"/>
      <c r="AH50" s="58"/>
      <c r="AI50" s="58"/>
      <c r="AJ50" s="58">
        <f t="shared" si="4"/>
        <v>0</v>
      </c>
      <c r="AK50" s="33">
        <f t="shared" si="5"/>
        <v>0</v>
      </c>
      <c r="AL50" s="71">
        <f t="shared" si="13"/>
        <v>0</v>
      </c>
      <c r="AM50" s="93"/>
      <c r="AN50" s="94"/>
      <c r="AO50" s="94"/>
      <c r="AP50" s="94"/>
      <c r="AQ50" s="94"/>
      <c r="AR50" s="94"/>
      <c r="AS50" s="94"/>
      <c r="AT50" s="94"/>
      <c r="AU50" s="94"/>
      <c r="AV50" s="94">
        <f t="shared" si="6"/>
        <v>0</v>
      </c>
      <c r="AW50" s="33">
        <f t="shared" si="7"/>
        <v>0</v>
      </c>
      <c r="AX50" s="97">
        <f t="shared" si="14"/>
        <v>0</v>
      </c>
      <c r="AY50" s="99">
        <f t="shared" si="8"/>
        <v>0</v>
      </c>
      <c r="AZ50" s="76">
        <f t="shared" si="9"/>
        <v>0</v>
      </c>
    </row>
    <row r="51" spans="2:52" ht="16.5" thickBot="1" x14ac:dyDescent="0.3">
      <c r="B51" s="58"/>
      <c r="C51" s="33"/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>
        <f t="shared" si="0"/>
        <v>0</v>
      </c>
      <c r="M51" s="33">
        <f t="shared" si="10"/>
        <v>0</v>
      </c>
      <c r="N51" s="71">
        <f t="shared" si="11"/>
        <v>0</v>
      </c>
      <c r="O51" s="93"/>
      <c r="P51" s="94"/>
      <c r="Q51" s="94"/>
      <c r="R51" s="94"/>
      <c r="S51" s="94"/>
      <c r="T51" s="94"/>
      <c r="U51" s="94"/>
      <c r="V51" s="94"/>
      <c r="W51" s="94"/>
      <c r="X51" s="94">
        <f t="shared" si="1"/>
        <v>0</v>
      </c>
      <c r="Y51" s="95">
        <f t="shared" si="2"/>
        <v>0</v>
      </c>
      <c r="Z51" s="97">
        <f t="shared" si="12"/>
        <v>0</v>
      </c>
      <c r="AA51" s="98">
        <f t="shared" si="3"/>
        <v>0</v>
      </c>
      <c r="AB51" s="74">
        <v>140</v>
      </c>
      <c r="AC51" s="58">
        <v>140</v>
      </c>
      <c r="AD51" s="57"/>
      <c r="AE51" s="58"/>
      <c r="AF51" s="58"/>
      <c r="AG51" s="58"/>
      <c r="AH51" s="58"/>
      <c r="AI51" s="58"/>
      <c r="AJ51" s="58">
        <f t="shared" si="4"/>
        <v>0</v>
      </c>
      <c r="AK51" s="33">
        <f t="shared" si="5"/>
        <v>0</v>
      </c>
      <c r="AL51" s="71">
        <f t="shared" si="13"/>
        <v>0</v>
      </c>
      <c r="AM51" s="93"/>
      <c r="AN51" s="94"/>
      <c r="AO51" s="94"/>
      <c r="AP51" s="94"/>
      <c r="AQ51" s="94"/>
      <c r="AR51" s="94"/>
      <c r="AS51" s="94"/>
      <c r="AT51" s="94"/>
      <c r="AU51" s="94"/>
      <c r="AV51" s="94">
        <f t="shared" si="6"/>
        <v>0</v>
      </c>
      <c r="AW51" s="33">
        <f t="shared" si="7"/>
        <v>0</v>
      </c>
      <c r="AX51" s="97">
        <f t="shared" si="14"/>
        <v>0</v>
      </c>
      <c r="AY51" s="99">
        <f t="shared" si="8"/>
        <v>0</v>
      </c>
      <c r="AZ51" s="76">
        <f t="shared" si="9"/>
        <v>0</v>
      </c>
    </row>
    <row r="52" spans="2:52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>
        <f t="shared" si="0"/>
        <v>0</v>
      </c>
      <c r="M52" s="33">
        <f t="shared" si="10"/>
        <v>0</v>
      </c>
      <c r="N52" s="71">
        <f t="shared" si="11"/>
        <v>0</v>
      </c>
      <c r="O52" s="93"/>
      <c r="P52" s="94"/>
      <c r="Q52" s="94"/>
      <c r="R52" s="94"/>
      <c r="S52" s="94"/>
      <c r="T52" s="94"/>
      <c r="U52" s="94"/>
      <c r="V52" s="94"/>
      <c r="W52" s="94"/>
      <c r="X52" s="94">
        <f t="shared" si="1"/>
        <v>0</v>
      </c>
      <c r="Y52" s="95">
        <f t="shared" si="2"/>
        <v>0</v>
      </c>
      <c r="Z52" s="97">
        <f t="shared" si="12"/>
        <v>0</v>
      </c>
      <c r="AA52" s="98">
        <f t="shared" si="3"/>
        <v>0</v>
      </c>
      <c r="AB52" s="74">
        <v>140</v>
      </c>
      <c r="AC52" s="58">
        <v>140</v>
      </c>
      <c r="AD52" s="57"/>
      <c r="AE52" s="58"/>
      <c r="AF52" s="58"/>
      <c r="AG52" s="58"/>
      <c r="AH52" s="58"/>
      <c r="AI52" s="58"/>
      <c r="AJ52" s="58">
        <f t="shared" si="4"/>
        <v>0</v>
      </c>
      <c r="AK52" s="33">
        <f t="shared" si="5"/>
        <v>0</v>
      </c>
      <c r="AL52" s="71">
        <f t="shared" si="13"/>
        <v>0</v>
      </c>
      <c r="AM52" s="93"/>
      <c r="AN52" s="94"/>
      <c r="AO52" s="94"/>
      <c r="AP52" s="94"/>
      <c r="AQ52" s="94"/>
      <c r="AR52" s="94"/>
      <c r="AS52" s="94"/>
      <c r="AT52" s="94"/>
      <c r="AU52" s="94"/>
      <c r="AV52" s="94">
        <f t="shared" si="6"/>
        <v>0</v>
      </c>
      <c r="AW52" s="33">
        <f t="shared" si="7"/>
        <v>0</v>
      </c>
      <c r="AX52" s="97">
        <f t="shared" si="14"/>
        <v>0</v>
      </c>
      <c r="AY52" s="99">
        <f t="shared" si="8"/>
        <v>0</v>
      </c>
      <c r="AZ52" s="76">
        <f t="shared" si="9"/>
        <v>0</v>
      </c>
    </row>
    <row r="53" spans="2:52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69.22999999999999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8"/>
      <c r="Y53" s="109">
        <f>SUM(Y26:Y52)</f>
        <v>131.12349999999998</v>
      </c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>
        <f>SUM(AK26:AK52)</f>
        <v>87.672499999999999</v>
      </c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2">
        <f>SUM(AW26:AW52)</f>
        <v>141.37049999999999</v>
      </c>
      <c r="AX53" s="111"/>
      <c r="AY53" s="113"/>
      <c r="AZ53" s="114"/>
    </row>
    <row r="55" spans="2:52" x14ac:dyDescent="0.25">
      <c r="B55" s="148">
        <f>M53+Y53</f>
        <v>200.35349999999997</v>
      </c>
    </row>
    <row r="56" spans="2:52" x14ac:dyDescent="0.25">
      <c r="B56" s="148">
        <f>AK53+AW53</f>
        <v>229.04300000000001</v>
      </c>
    </row>
    <row r="59" spans="2:52" s="79" customFormat="1" x14ac:dyDescent="0.25">
      <c r="AZ59" s="80"/>
    </row>
  </sheetData>
  <mergeCells count="77">
    <mergeCell ref="AY17:AY25"/>
    <mergeCell ref="J18:J23"/>
    <mergeCell ref="B8:AZ8"/>
    <mergeCell ref="B2:F2"/>
    <mergeCell ref="C4:F4"/>
    <mergeCell ref="G4:K4"/>
    <mergeCell ref="AE4:AI4"/>
    <mergeCell ref="B6:K6"/>
    <mergeCell ref="Y18:Y23"/>
    <mergeCell ref="Z18:Z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N17"/>
    <mergeCell ref="O17:Z17"/>
    <mergeCell ref="O18:O23"/>
    <mergeCell ref="AA17:AA25"/>
    <mergeCell ref="AD17:AL17"/>
    <mergeCell ref="AM17:AX17"/>
    <mergeCell ref="AR18:AR23"/>
    <mergeCell ref="AS18:AS23"/>
    <mergeCell ref="K18:K23"/>
    <mergeCell ref="L18:L23"/>
    <mergeCell ref="M18:M23"/>
    <mergeCell ref="N18:N23"/>
    <mergeCell ref="AD18:AD23"/>
    <mergeCell ref="P18:P23"/>
    <mergeCell ref="V18:V23"/>
    <mergeCell ref="W18:W23"/>
    <mergeCell ref="X18:X23"/>
    <mergeCell ref="L25:N25"/>
    <mergeCell ref="X25:Z25"/>
    <mergeCell ref="Q18:Q23"/>
    <mergeCell ref="R18:R23"/>
    <mergeCell ref="S18:S23"/>
    <mergeCell ref="T18:T23"/>
    <mergeCell ref="U18:U23"/>
    <mergeCell ref="AJ25:AL25"/>
    <mergeCell ref="AV25:AX25"/>
    <mergeCell ref="AT18:AT23"/>
    <mergeCell ref="AU18:AU23"/>
    <mergeCell ref="X24:Z24"/>
    <mergeCell ref="AD24:AI24"/>
    <mergeCell ref="AJ24:AL24"/>
    <mergeCell ref="AM24:AU24"/>
    <mergeCell ref="AV18:AV23"/>
    <mergeCell ref="AP18:AP23"/>
    <mergeCell ref="AE18:AE23"/>
    <mergeCell ref="AF18:AF23"/>
    <mergeCell ref="AG18:AG23"/>
    <mergeCell ref="AH18:AH23"/>
    <mergeCell ref="B53:C53"/>
    <mergeCell ref="B18:B25"/>
    <mergeCell ref="C18:C25"/>
    <mergeCell ref="F18:F23"/>
    <mergeCell ref="G18:G23"/>
    <mergeCell ref="H18:H23"/>
    <mergeCell ref="I18:I23"/>
    <mergeCell ref="AW18:AW23"/>
    <mergeCell ref="AX18:AX23"/>
    <mergeCell ref="F24:K24"/>
    <mergeCell ref="L24:N24"/>
    <mergeCell ref="O24:W24"/>
    <mergeCell ref="AV24:AX24"/>
    <mergeCell ref="AI18:AI23"/>
    <mergeCell ref="AJ18:AJ23"/>
    <mergeCell ref="AK18:AK23"/>
    <mergeCell ref="AL18:AL23"/>
    <mergeCell ref="AM18:AM23"/>
    <mergeCell ref="AN18:AN23"/>
    <mergeCell ref="AO18:AO23"/>
    <mergeCell ref="AQ18:AQ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C17" zoomScale="90" zoomScaleNormal="90" workbookViewId="0">
      <selection activeCell="M26" sqref="M26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3" width="5.5703125" style="77" customWidth="1"/>
    <col min="14" max="14" width="6.5703125" style="77" customWidth="1"/>
    <col min="15" max="15" width="6.85546875" style="77" customWidth="1"/>
    <col min="16" max="19" width="5.5703125" style="77" customWidth="1"/>
    <col min="20" max="20" width="4.85546875" style="77" customWidth="1"/>
    <col min="21" max="24" width="5.5703125" style="77" customWidth="1"/>
    <col min="25" max="25" width="6.42578125" style="77" customWidth="1"/>
    <col min="26" max="26" width="5.5703125" style="77" customWidth="1"/>
    <col min="27" max="27" width="7.42578125" style="77" customWidth="1"/>
    <col min="28" max="29" width="5.5703125" style="77" hidden="1" customWidth="1"/>
    <col min="30" max="37" width="5.5703125" style="77" customWidth="1"/>
    <col min="38" max="38" width="6.28515625" style="77" customWidth="1"/>
    <col min="39" max="39" width="6.5703125" style="77" customWidth="1"/>
    <col min="40" max="48" width="5.5703125" style="77" customWidth="1"/>
    <col min="49" max="49" width="6.42578125" style="77" customWidth="1"/>
    <col min="50" max="50" width="5.5703125" style="77" customWidth="1"/>
    <col min="51" max="51" width="8.140625" style="77" customWidth="1"/>
    <col min="52" max="52" width="9.5703125" style="80" customWidth="1"/>
    <col min="53" max="16384" width="8.7109375" style="77"/>
  </cols>
  <sheetData>
    <row r="1" spans="2:52" s="79" customFormat="1" x14ac:dyDescent="0.25">
      <c r="AZ1" s="80"/>
    </row>
    <row r="2" spans="2:52" s="79" customFormat="1" x14ac:dyDescent="0.25">
      <c r="B2" s="236" t="s">
        <v>0</v>
      </c>
      <c r="C2" s="236"/>
      <c r="D2" s="236"/>
      <c r="E2" s="236"/>
      <c r="F2" s="236"/>
      <c r="AZ2" s="80"/>
    </row>
    <row r="3" spans="2:52" s="79" customFormat="1" x14ac:dyDescent="0.25">
      <c r="AZ3" s="80"/>
    </row>
    <row r="4" spans="2:52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L4" s="237"/>
      <c r="AE4" s="237" t="s">
        <v>3</v>
      </c>
      <c r="AF4" s="237"/>
      <c r="AG4" s="237"/>
      <c r="AH4" s="237"/>
      <c r="AI4" s="237"/>
      <c r="AJ4" s="237"/>
      <c r="AZ4" s="80"/>
    </row>
    <row r="5" spans="2:52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AD5" s="81"/>
      <c r="AE5" s="81"/>
      <c r="AF5" s="81"/>
      <c r="AG5" s="81"/>
      <c r="AH5" s="81"/>
      <c r="AI5" s="81"/>
      <c r="AJ5" s="81"/>
      <c r="AZ5" s="80"/>
    </row>
    <row r="6" spans="2:52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AZ6" s="80"/>
    </row>
    <row r="8" spans="2:52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2:52" s="82" customFormat="1" x14ac:dyDescent="0.25">
      <c r="B9" s="215" t="s">
        <v>171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</row>
    <row r="10" spans="2:52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</row>
    <row r="11" spans="2:52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</row>
    <row r="13" spans="2:52" x14ac:dyDescent="0.25">
      <c r="B13" s="217" t="s">
        <v>6</v>
      </c>
      <c r="C13" s="217"/>
    </row>
    <row r="14" spans="2:52" x14ac:dyDescent="0.25">
      <c r="B14" s="144"/>
      <c r="C14" s="144"/>
    </row>
    <row r="15" spans="2:52" ht="16.5" thickBot="1" x14ac:dyDescent="0.3">
      <c r="B15" s="144"/>
      <c r="C15" s="144"/>
    </row>
    <row r="16" spans="2:52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86"/>
      <c r="AC16" s="84"/>
      <c r="AD16" s="222" t="s">
        <v>60</v>
      </c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4" t="s">
        <v>62</v>
      </c>
    </row>
    <row r="17" spans="2:52" s="87" customFormat="1" ht="14.45" customHeight="1" x14ac:dyDescent="0.2">
      <c r="B17" s="145"/>
      <c r="C17" s="145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7"/>
      <c r="O17" s="228"/>
      <c r="P17" s="229" t="s">
        <v>21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1"/>
      <c r="AA17" s="232" t="s">
        <v>59</v>
      </c>
      <c r="AB17" s="86"/>
      <c r="AC17" s="84"/>
      <c r="AD17" s="226" t="s">
        <v>6</v>
      </c>
      <c r="AE17" s="227"/>
      <c r="AF17" s="227"/>
      <c r="AG17" s="227"/>
      <c r="AH17" s="227"/>
      <c r="AI17" s="227"/>
      <c r="AJ17" s="227"/>
      <c r="AK17" s="227"/>
      <c r="AL17" s="227"/>
      <c r="AM17" s="228"/>
      <c r="AN17" s="229" t="s">
        <v>21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1"/>
      <c r="AY17" s="238" t="s">
        <v>63</v>
      </c>
      <c r="AZ17" s="225"/>
    </row>
    <row r="18" spans="2:52" ht="15" customHeight="1" x14ac:dyDescent="0.2">
      <c r="B18" s="194" t="s">
        <v>9</v>
      </c>
      <c r="C18" s="210" t="s">
        <v>10</v>
      </c>
      <c r="D18" s="58"/>
      <c r="E18" s="70"/>
      <c r="F18" s="211" t="s">
        <v>136</v>
      </c>
      <c r="G18" s="194" t="s">
        <v>73</v>
      </c>
      <c r="H18" s="194" t="s">
        <v>67</v>
      </c>
      <c r="I18" s="194" t="s">
        <v>137</v>
      </c>
      <c r="J18" s="194" t="s">
        <v>32</v>
      </c>
      <c r="K18" s="194" t="s">
        <v>102</v>
      </c>
      <c r="L18" s="194" t="s">
        <v>175</v>
      </c>
      <c r="M18" s="194" t="s">
        <v>11</v>
      </c>
      <c r="N18" s="194" t="s">
        <v>54</v>
      </c>
      <c r="O18" s="200" t="s">
        <v>57</v>
      </c>
      <c r="P18" s="211" t="s">
        <v>138</v>
      </c>
      <c r="Q18" s="194" t="s">
        <v>139</v>
      </c>
      <c r="R18" s="194" t="s">
        <v>140</v>
      </c>
      <c r="S18" s="194" t="s">
        <v>37</v>
      </c>
      <c r="T18" s="194" t="s">
        <v>120</v>
      </c>
      <c r="U18" s="194" t="s">
        <v>22</v>
      </c>
      <c r="V18" s="194" t="s">
        <v>23</v>
      </c>
      <c r="W18" s="194" t="s">
        <v>102</v>
      </c>
      <c r="X18" s="194" t="s">
        <v>11</v>
      </c>
      <c r="Y18" s="194" t="s">
        <v>12</v>
      </c>
      <c r="Z18" s="235" t="s">
        <v>58</v>
      </c>
      <c r="AA18" s="233"/>
      <c r="AB18" s="74"/>
      <c r="AC18" s="58"/>
      <c r="AD18" s="211" t="s">
        <v>136</v>
      </c>
      <c r="AE18" s="194" t="s">
        <v>73</v>
      </c>
      <c r="AF18" s="194" t="s">
        <v>67</v>
      </c>
      <c r="AG18" s="194" t="s">
        <v>137</v>
      </c>
      <c r="AH18" s="194" t="s">
        <v>32</v>
      </c>
      <c r="AI18" s="194" t="s">
        <v>102</v>
      </c>
      <c r="AJ18" s="194" t="s">
        <v>175</v>
      </c>
      <c r="AK18" s="194" t="s">
        <v>53</v>
      </c>
      <c r="AL18" s="194" t="s">
        <v>54</v>
      </c>
      <c r="AM18" s="200" t="s">
        <v>57</v>
      </c>
      <c r="AN18" s="211" t="s">
        <v>138</v>
      </c>
      <c r="AO18" s="194" t="s">
        <v>139</v>
      </c>
      <c r="AP18" s="194" t="s">
        <v>140</v>
      </c>
      <c r="AQ18" s="194" t="s">
        <v>37</v>
      </c>
      <c r="AR18" s="194" t="s">
        <v>120</v>
      </c>
      <c r="AS18" s="194" t="s">
        <v>22</v>
      </c>
      <c r="AT18" s="194" t="s">
        <v>23</v>
      </c>
      <c r="AU18" s="194" t="s">
        <v>102</v>
      </c>
      <c r="AV18" s="212" t="s">
        <v>11</v>
      </c>
      <c r="AW18" s="212" t="s">
        <v>12</v>
      </c>
      <c r="AX18" s="235" t="s">
        <v>58</v>
      </c>
      <c r="AY18" s="239"/>
      <c r="AZ18" s="225"/>
    </row>
    <row r="19" spans="2:52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194"/>
      <c r="O19" s="201"/>
      <c r="P19" s="211"/>
      <c r="Q19" s="194"/>
      <c r="R19" s="194"/>
      <c r="S19" s="194"/>
      <c r="T19" s="194"/>
      <c r="U19" s="194"/>
      <c r="V19" s="194"/>
      <c r="W19" s="194"/>
      <c r="X19" s="194"/>
      <c r="Y19" s="194"/>
      <c r="Z19" s="235"/>
      <c r="AA19" s="233"/>
      <c r="AB19" s="89"/>
      <c r="AC19" s="90"/>
      <c r="AD19" s="211"/>
      <c r="AE19" s="194"/>
      <c r="AF19" s="194"/>
      <c r="AG19" s="194"/>
      <c r="AH19" s="194"/>
      <c r="AI19" s="194"/>
      <c r="AJ19" s="194"/>
      <c r="AK19" s="194"/>
      <c r="AL19" s="194"/>
      <c r="AM19" s="201"/>
      <c r="AN19" s="211"/>
      <c r="AO19" s="194"/>
      <c r="AP19" s="194"/>
      <c r="AQ19" s="194"/>
      <c r="AR19" s="194"/>
      <c r="AS19" s="194"/>
      <c r="AT19" s="194"/>
      <c r="AU19" s="194"/>
      <c r="AV19" s="213"/>
      <c r="AW19" s="213"/>
      <c r="AX19" s="235"/>
      <c r="AY19" s="239"/>
      <c r="AZ19" s="225"/>
    </row>
    <row r="20" spans="2:52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194"/>
      <c r="O20" s="201"/>
      <c r="P20" s="211"/>
      <c r="Q20" s="194"/>
      <c r="R20" s="194"/>
      <c r="S20" s="194"/>
      <c r="T20" s="194"/>
      <c r="U20" s="194"/>
      <c r="V20" s="194"/>
      <c r="W20" s="194"/>
      <c r="X20" s="194"/>
      <c r="Y20" s="194"/>
      <c r="Z20" s="235"/>
      <c r="AA20" s="233"/>
      <c r="AB20" s="89"/>
      <c r="AC20" s="90"/>
      <c r="AD20" s="211"/>
      <c r="AE20" s="194"/>
      <c r="AF20" s="194"/>
      <c r="AG20" s="194"/>
      <c r="AH20" s="194"/>
      <c r="AI20" s="194"/>
      <c r="AJ20" s="194"/>
      <c r="AK20" s="194"/>
      <c r="AL20" s="194"/>
      <c r="AM20" s="201"/>
      <c r="AN20" s="211"/>
      <c r="AO20" s="194"/>
      <c r="AP20" s="194"/>
      <c r="AQ20" s="194"/>
      <c r="AR20" s="194"/>
      <c r="AS20" s="194"/>
      <c r="AT20" s="194"/>
      <c r="AU20" s="194"/>
      <c r="AV20" s="213"/>
      <c r="AW20" s="213"/>
      <c r="AX20" s="235"/>
      <c r="AY20" s="239"/>
      <c r="AZ20" s="225"/>
    </row>
    <row r="21" spans="2:52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194"/>
      <c r="O21" s="201"/>
      <c r="P21" s="211"/>
      <c r="Q21" s="194"/>
      <c r="R21" s="194"/>
      <c r="S21" s="194"/>
      <c r="T21" s="194"/>
      <c r="U21" s="194"/>
      <c r="V21" s="194"/>
      <c r="W21" s="194"/>
      <c r="X21" s="194"/>
      <c r="Y21" s="194"/>
      <c r="Z21" s="235"/>
      <c r="AA21" s="233"/>
      <c r="AB21" s="89"/>
      <c r="AC21" s="90"/>
      <c r="AD21" s="211"/>
      <c r="AE21" s="194"/>
      <c r="AF21" s="194"/>
      <c r="AG21" s="194"/>
      <c r="AH21" s="194"/>
      <c r="AI21" s="194"/>
      <c r="AJ21" s="194"/>
      <c r="AK21" s="194"/>
      <c r="AL21" s="194"/>
      <c r="AM21" s="201"/>
      <c r="AN21" s="211"/>
      <c r="AO21" s="194"/>
      <c r="AP21" s="194"/>
      <c r="AQ21" s="194"/>
      <c r="AR21" s="194"/>
      <c r="AS21" s="194"/>
      <c r="AT21" s="194"/>
      <c r="AU21" s="194"/>
      <c r="AV21" s="213"/>
      <c r="AW21" s="213"/>
      <c r="AX21" s="235"/>
      <c r="AY21" s="239"/>
      <c r="AZ21" s="225"/>
    </row>
    <row r="22" spans="2:52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194"/>
      <c r="O22" s="201"/>
      <c r="P22" s="211"/>
      <c r="Q22" s="194"/>
      <c r="R22" s="194"/>
      <c r="S22" s="194"/>
      <c r="T22" s="194"/>
      <c r="U22" s="194"/>
      <c r="V22" s="194"/>
      <c r="W22" s="194"/>
      <c r="X22" s="194"/>
      <c r="Y22" s="194"/>
      <c r="Z22" s="235"/>
      <c r="AA22" s="233"/>
      <c r="AB22" s="89"/>
      <c r="AC22" s="90"/>
      <c r="AD22" s="211"/>
      <c r="AE22" s="194"/>
      <c r="AF22" s="194"/>
      <c r="AG22" s="194"/>
      <c r="AH22" s="194"/>
      <c r="AI22" s="194"/>
      <c r="AJ22" s="194"/>
      <c r="AK22" s="194"/>
      <c r="AL22" s="194"/>
      <c r="AM22" s="201"/>
      <c r="AN22" s="211"/>
      <c r="AO22" s="194"/>
      <c r="AP22" s="194"/>
      <c r="AQ22" s="194"/>
      <c r="AR22" s="194"/>
      <c r="AS22" s="194"/>
      <c r="AT22" s="194"/>
      <c r="AU22" s="194"/>
      <c r="AV22" s="213"/>
      <c r="AW22" s="213"/>
      <c r="AX22" s="235"/>
      <c r="AY22" s="239"/>
      <c r="AZ22" s="225"/>
    </row>
    <row r="23" spans="2:52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194"/>
      <c r="O23" s="202"/>
      <c r="P23" s="211"/>
      <c r="Q23" s="194"/>
      <c r="R23" s="194"/>
      <c r="S23" s="194"/>
      <c r="T23" s="194"/>
      <c r="U23" s="194"/>
      <c r="V23" s="194"/>
      <c r="W23" s="194"/>
      <c r="X23" s="194"/>
      <c r="Y23" s="194"/>
      <c r="Z23" s="235"/>
      <c r="AA23" s="233"/>
      <c r="AB23" s="89"/>
      <c r="AC23" s="90"/>
      <c r="AD23" s="211"/>
      <c r="AE23" s="194"/>
      <c r="AF23" s="194"/>
      <c r="AG23" s="194"/>
      <c r="AH23" s="194"/>
      <c r="AI23" s="194"/>
      <c r="AJ23" s="194"/>
      <c r="AK23" s="194"/>
      <c r="AL23" s="194"/>
      <c r="AM23" s="202"/>
      <c r="AN23" s="211"/>
      <c r="AO23" s="194"/>
      <c r="AP23" s="194"/>
      <c r="AQ23" s="194"/>
      <c r="AR23" s="194"/>
      <c r="AS23" s="194"/>
      <c r="AT23" s="194"/>
      <c r="AU23" s="194"/>
      <c r="AV23" s="214"/>
      <c r="AW23" s="214"/>
      <c r="AX23" s="235"/>
      <c r="AY23" s="239"/>
      <c r="AZ23" s="225"/>
    </row>
    <row r="24" spans="2:52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/>
      <c r="M24" s="204" t="s">
        <v>56</v>
      </c>
      <c r="N24" s="204"/>
      <c r="O24" s="205"/>
      <c r="P24" s="206" t="s">
        <v>13</v>
      </c>
      <c r="Q24" s="198"/>
      <c r="R24" s="198"/>
      <c r="S24" s="198"/>
      <c r="T24" s="198"/>
      <c r="U24" s="198"/>
      <c r="V24" s="198"/>
      <c r="W24" s="207"/>
      <c r="X24" s="197" t="s">
        <v>56</v>
      </c>
      <c r="Y24" s="198"/>
      <c r="Z24" s="199"/>
      <c r="AA24" s="233"/>
      <c r="AB24" s="89"/>
      <c r="AC24" s="90"/>
      <c r="AD24" s="203" t="s">
        <v>13</v>
      </c>
      <c r="AE24" s="204"/>
      <c r="AF24" s="204"/>
      <c r="AG24" s="204"/>
      <c r="AH24" s="204"/>
      <c r="AI24" s="204"/>
      <c r="AJ24" s="204"/>
      <c r="AK24" s="204" t="s">
        <v>56</v>
      </c>
      <c r="AL24" s="204"/>
      <c r="AM24" s="205"/>
      <c r="AN24" s="206" t="s">
        <v>13</v>
      </c>
      <c r="AO24" s="198"/>
      <c r="AP24" s="198"/>
      <c r="AQ24" s="198"/>
      <c r="AR24" s="198"/>
      <c r="AS24" s="198"/>
      <c r="AT24" s="198"/>
      <c r="AU24" s="198"/>
      <c r="AV24" s="197" t="s">
        <v>56</v>
      </c>
      <c r="AW24" s="198"/>
      <c r="AX24" s="199"/>
      <c r="AY24" s="239"/>
      <c r="AZ24" s="225"/>
    </row>
    <row r="25" spans="2:52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43">
        <v>200</v>
      </c>
      <c r="H25" s="143" t="s">
        <v>68</v>
      </c>
      <c r="I25" s="143">
        <v>200</v>
      </c>
      <c r="J25" s="143">
        <v>150</v>
      </c>
      <c r="K25" s="143">
        <v>250</v>
      </c>
      <c r="L25" s="143">
        <v>220</v>
      </c>
      <c r="M25" s="195">
        <v>28</v>
      </c>
      <c r="N25" s="195"/>
      <c r="O25" s="196"/>
      <c r="P25" s="91">
        <v>80</v>
      </c>
      <c r="Q25" s="143">
        <v>250</v>
      </c>
      <c r="R25" s="143">
        <v>300</v>
      </c>
      <c r="S25" s="143">
        <v>120</v>
      </c>
      <c r="T25" s="143">
        <v>200</v>
      </c>
      <c r="U25" s="143">
        <v>50</v>
      </c>
      <c r="V25" s="143">
        <v>50</v>
      </c>
      <c r="W25" s="143">
        <v>250</v>
      </c>
      <c r="X25" s="241">
        <v>28</v>
      </c>
      <c r="Y25" s="242"/>
      <c r="Z25" s="243"/>
      <c r="AA25" s="234"/>
      <c r="AB25" s="74" t="s">
        <v>14</v>
      </c>
      <c r="AC25" s="58" t="s">
        <v>15</v>
      </c>
      <c r="AD25" s="91">
        <v>250</v>
      </c>
      <c r="AE25" s="143">
        <v>200</v>
      </c>
      <c r="AF25" s="143" t="s">
        <v>61</v>
      </c>
      <c r="AG25" s="143">
        <v>200</v>
      </c>
      <c r="AH25" s="143">
        <v>150</v>
      </c>
      <c r="AI25" s="143">
        <v>250</v>
      </c>
      <c r="AJ25" s="143">
        <v>327</v>
      </c>
      <c r="AK25" s="195">
        <v>7</v>
      </c>
      <c r="AL25" s="195"/>
      <c r="AM25" s="196"/>
      <c r="AN25" s="91">
        <v>120</v>
      </c>
      <c r="AO25" s="143">
        <v>300</v>
      </c>
      <c r="AP25" s="143">
        <v>320</v>
      </c>
      <c r="AQ25" s="143">
        <v>120</v>
      </c>
      <c r="AR25" s="143">
        <v>200</v>
      </c>
      <c r="AS25" s="143">
        <v>70</v>
      </c>
      <c r="AT25" s="143">
        <v>70</v>
      </c>
      <c r="AU25" s="143">
        <v>250</v>
      </c>
      <c r="AV25" s="241">
        <v>7</v>
      </c>
      <c r="AW25" s="242"/>
      <c r="AX25" s="243"/>
      <c r="AY25" s="240"/>
      <c r="AZ25" s="225"/>
    </row>
    <row r="26" spans="2:52" s="69" customFormat="1" x14ac:dyDescent="0.25">
      <c r="B26" s="59" t="s">
        <v>69</v>
      </c>
      <c r="C26" s="60">
        <v>8.5</v>
      </c>
      <c r="D26" s="59">
        <v>53.5</v>
      </c>
      <c r="E26" s="61">
        <v>50</v>
      </c>
      <c r="F26" s="62">
        <v>2</v>
      </c>
      <c r="G26" s="59"/>
      <c r="H26" s="59"/>
      <c r="I26" s="59"/>
      <c r="J26" s="59"/>
      <c r="K26" s="59"/>
      <c r="L26" s="59"/>
      <c r="M26" s="59">
        <f t="shared" ref="M26:M52" si="0">SUM(F26:L26)</f>
        <v>2</v>
      </c>
      <c r="N26" s="60">
        <f>C26*M26</f>
        <v>17</v>
      </c>
      <c r="O26" s="63">
        <f>M26*$M$25</f>
        <v>56</v>
      </c>
      <c r="P26" s="62"/>
      <c r="Q26" s="59"/>
      <c r="R26" s="59"/>
      <c r="S26" s="59"/>
      <c r="T26" s="59"/>
      <c r="U26" s="59"/>
      <c r="V26" s="59"/>
      <c r="W26" s="59"/>
      <c r="X26" s="59">
        <f t="shared" ref="X26:X52" si="1">SUM(P26:W26)</f>
        <v>0</v>
      </c>
      <c r="Y26" s="60">
        <f t="shared" ref="Y26:Y52" si="2">C26*X26/1000</f>
        <v>0</v>
      </c>
      <c r="Z26" s="64">
        <f>X26*$X$25/1000</f>
        <v>0</v>
      </c>
      <c r="AA26" s="65">
        <f t="shared" ref="AA26:AA52" si="3">O26+Z26</f>
        <v>56</v>
      </c>
      <c r="AB26" s="66">
        <v>53.5</v>
      </c>
      <c r="AC26" s="59">
        <v>50</v>
      </c>
      <c r="AD26" s="62">
        <v>3</v>
      </c>
      <c r="AE26" s="59"/>
      <c r="AF26" s="59"/>
      <c r="AG26" s="59"/>
      <c r="AH26" s="59"/>
      <c r="AI26" s="59"/>
      <c r="AJ26" s="59"/>
      <c r="AK26" s="59">
        <f t="shared" ref="AK26:AK52" si="4">SUM(AD26:AJ26)</f>
        <v>3</v>
      </c>
      <c r="AL26" s="60">
        <f>C26*AK26</f>
        <v>25.5</v>
      </c>
      <c r="AM26" s="63">
        <f>AK26*$AK$25</f>
        <v>21</v>
      </c>
      <c r="AN26" s="62"/>
      <c r="AO26" s="59"/>
      <c r="AP26" s="59"/>
      <c r="AQ26" s="59"/>
      <c r="AR26" s="59"/>
      <c r="AS26" s="59"/>
      <c r="AT26" s="59"/>
      <c r="AU26" s="59"/>
      <c r="AV26" s="59">
        <f t="shared" ref="AV26:AV52" si="5">SUM(AN26:AU26)</f>
        <v>0</v>
      </c>
      <c r="AW26" s="60">
        <f t="shared" ref="AW26:AW52" si="6">C26*AV26/1000</f>
        <v>0</v>
      </c>
      <c r="AX26" s="64">
        <f>AV26*$AV$25/1000</f>
        <v>0</v>
      </c>
      <c r="AY26" s="67">
        <f t="shared" ref="AY26:AY52" si="7">AM26+AX26</f>
        <v>21</v>
      </c>
      <c r="AZ26" s="68">
        <f t="shared" ref="AZ26:AZ52" si="8">AA26+AY26</f>
        <v>77</v>
      </c>
    </row>
    <row r="27" spans="2:52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58.8</v>
      </c>
      <c r="G27" s="58">
        <v>100</v>
      </c>
      <c r="H27" s="58"/>
      <c r="I27" s="58"/>
      <c r="J27" s="58"/>
      <c r="K27" s="58"/>
      <c r="L27" s="58"/>
      <c r="M27" s="58">
        <f t="shared" si="0"/>
        <v>158.80000000000001</v>
      </c>
      <c r="N27" s="33">
        <f t="shared" ref="N27:N52" si="9">C27*M27/1000</f>
        <v>11.91</v>
      </c>
      <c r="O27" s="71">
        <f t="shared" ref="O27:O52" si="10">M27*$M$25/1000</f>
        <v>4.4464000000000006</v>
      </c>
      <c r="P27" s="57"/>
      <c r="Q27" s="58"/>
      <c r="R27" s="58"/>
      <c r="S27" s="58"/>
      <c r="T27" s="58"/>
      <c r="U27" s="58"/>
      <c r="V27" s="58"/>
      <c r="W27" s="58"/>
      <c r="X27" s="58">
        <f t="shared" si="1"/>
        <v>0</v>
      </c>
      <c r="Y27" s="33">
        <f t="shared" si="2"/>
        <v>0</v>
      </c>
      <c r="Z27" s="72">
        <f t="shared" ref="Z27:Z52" si="11">X27*$X$25/1000</f>
        <v>0</v>
      </c>
      <c r="AA27" s="73">
        <f t="shared" si="3"/>
        <v>4.4464000000000006</v>
      </c>
      <c r="AB27" s="74">
        <v>88</v>
      </c>
      <c r="AC27" s="58">
        <v>64.8</v>
      </c>
      <c r="AD27" s="57">
        <v>73.5</v>
      </c>
      <c r="AE27" s="58">
        <v>100</v>
      </c>
      <c r="AF27" s="58"/>
      <c r="AG27" s="58"/>
      <c r="AH27" s="58"/>
      <c r="AI27" s="58"/>
      <c r="AJ27" s="58"/>
      <c r="AK27" s="58">
        <f t="shared" si="4"/>
        <v>173.5</v>
      </c>
      <c r="AL27" s="33">
        <f t="shared" ref="AL27:AL52" si="12">C27*AK27/1000</f>
        <v>13.012499999999999</v>
      </c>
      <c r="AM27" s="71">
        <f t="shared" ref="AM27:AM52" si="13">AK27*$AK$25/1000</f>
        <v>1.2144999999999999</v>
      </c>
      <c r="AN27" s="57"/>
      <c r="AO27" s="58"/>
      <c r="AP27" s="58"/>
      <c r="AQ27" s="58"/>
      <c r="AR27" s="58"/>
      <c r="AS27" s="58"/>
      <c r="AT27" s="58"/>
      <c r="AU27" s="58"/>
      <c r="AV27" s="58">
        <f t="shared" si="5"/>
        <v>0</v>
      </c>
      <c r="AW27" s="33">
        <f t="shared" si="6"/>
        <v>0</v>
      </c>
      <c r="AX27" s="64">
        <f>AV27*$AV$25/1000</f>
        <v>0</v>
      </c>
      <c r="AY27" s="75">
        <f t="shared" si="7"/>
        <v>1.2144999999999999</v>
      </c>
      <c r="AZ27" s="76">
        <f t="shared" si="8"/>
        <v>5.6609000000000007</v>
      </c>
    </row>
    <row r="28" spans="2:52" x14ac:dyDescent="0.25">
      <c r="B28" s="58" t="s">
        <v>40</v>
      </c>
      <c r="C28" s="33">
        <v>650</v>
      </c>
      <c r="D28" s="58">
        <v>6</v>
      </c>
      <c r="E28" s="70">
        <v>6</v>
      </c>
      <c r="F28" s="57">
        <v>7</v>
      </c>
      <c r="G28" s="58"/>
      <c r="H28" s="58">
        <v>15</v>
      </c>
      <c r="I28" s="58"/>
      <c r="J28" s="58"/>
      <c r="K28" s="58"/>
      <c r="L28" s="58"/>
      <c r="M28" s="58">
        <f t="shared" si="0"/>
        <v>22</v>
      </c>
      <c r="N28" s="33">
        <f t="shared" si="9"/>
        <v>14.3</v>
      </c>
      <c r="O28" s="71">
        <f t="shared" si="10"/>
        <v>0.61599999999999999</v>
      </c>
      <c r="P28" s="57"/>
      <c r="Q28" s="58"/>
      <c r="R28" s="58">
        <v>9.5</v>
      </c>
      <c r="S28" s="58"/>
      <c r="T28" s="58"/>
      <c r="U28" s="58"/>
      <c r="V28" s="58"/>
      <c r="W28" s="58"/>
      <c r="X28" s="58">
        <f t="shared" si="1"/>
        <v>9.5</v>
      </c>
      <c r="Y28" s="33">
        <f t="shared" si="2"/>
        <v>6.1749999999999998</v>
      </c>
      <c r="Z28" s="72">
        <f t="shared" si="11"/>
        <v>0.26600000000000001</v>
      </c>
      <c r="AA28" s="73">
        <f t="shared" si="3"/>
        <v>0.88200000000000001</v>
      </c>
      <c r="AB28" s="74">
        <v>8</v>
      </c>
      <c r="AC28" s="58">
        <v>8</v>
      </c>
      <c r="AD28" s="57">
        <v>8.8000000000000007</v>
      </c>
      <c r="AE28" s="58"/>
      <c r="AF28" s="58">
        <v>15</v>
      </c>
      <c r="AG28" s="58"/>
      <c r="AH28" s="58"/>
      <c r="AI28" s="58"/>
      <c r="AJ28" s="58"/>
      <c r="AK28" s="58">
        <f t="shared" si="4"/>
        <v>23.8</v>
      </c>
      <c r="AL28" s="33">
        <f t="shared" si="12"/>
        <v>15.47</v>
      </c>
      <c r="AM28" s="71">
        <f t="shared" si="13"/>
        <v>0.1666</v>
      </c>
      <c r="AN28" s="57"/>
      <c r="AO28" s="58"/>
      <c r="AP28" s="58">
        <v>10.199999999999999</v>
      </c>
      <c r="AQ28" s="58"/>
      <c r="AR28" s="58"/>
      <c r="AS28" s="58"/>
      <c r="AT28" s="58"/>
      <c r="AU28" s="58"/>
      <c r="AV28" s="58">
        <f t="shared" si="5"/>
        <v>10.199999999999999</v>
      </c>
      <c r="AW28" s="33">
        <f t="shared" si="6"/>
        <v>6.629999999999999</v>
      </c>
      <c r="AX28" s="64">
        <f t="shared" ref="AX28:AX52" si="14">AV28*$AV$25/1000</f>
        <v>7.1399999999999991E-2</v>
      </c>
      <c r="AY28" s="75">
        <f t="shared" si="7"/>
        <v>0.23799999999999999</v>
      </c>
      <c r="AZ28" s="76">
        <f t="shared" si="8"/>
        <v>1.1200000000000001</v>
      </c>
    </row>
    <row r="29" spans="2:52" x14ac:dyDescent="0.25">
      <c r="B29" s="58" t="s">
        <v>141</v>
      </c>
      <c r="C29" s="33">
        <v>420</v>
      </c>
      <c r="D29" s="58">
        <v>7.2</v>
      </c>
      <c r="E29" s="70">
        <v>6</v>
      </c>
      <c r="F29" s="57">
        <v>38.799999999999997</v>
      </c>
      <c r="G29" s="58"/>
      <c r="H29" s="58"/>
      <c r="I29" s="58"/>
      <c r="J29" s="58"/>
      <c r="K29" s="58"/>
      <c r="L29" s="58"/>
      <c r="M29" s="58">
        <f t="shared" si="0"/>
        <v>38.799999999999997</v>
      </c>
      <c r="N29" s="33">
        <f t="shared" si="9"/>
        <v>16.295999999999999</v>
      </c>
      <c r="O29" s="71">
        <f t="shared" si="10"/>
        <v>1.0863999999999998</v>
      </c>
      <c r="P29" s="57"/>
      <c r="Q29" s="58"/>
      <c r="R29" s="58"/>
      <c r="S29" s="58"/>
      <c r="T29" s="58"/>
      <c r="U29" s="58"/>
      <c r="V29" s="58"/>
      <c r="W29" s="58"/>
      <c r="X29" s="58">
        <f t="shared" si="1"/>
        <v>0</v>
      </c>
      <c r="Y29" s="33">
        <f t="shared" si="2"/>
        <v>0</v>
      </c>
      <c r="Z29" s="72">
        <f t="shared" si="11"/>
        <v>0</v>
      </c>
      <c r="AA29" s="73">
        <f t="shared" si="3"/>
        <v>1.0863999999999998</v>
      </c>
      <c r="AB29" s="74">
        <v>9.6</v>
      </c>
      <c r="AC29" s="58">
        <v>8</v>
      </c>
      <c r="AD29" s="57">
        <v>48.5</v>
      </c>
      <c r="AE29" s="58"/>
      <c r="AF29" s="58"/>
      <c r="AG29" s="58"/>
      <c r="AH29" s="58"/>
      <c r="AI29" s="58"/>
      <c r="AJ29" s="58"/>
      <c r="AK29" s="58">
        <f t="shared" si="4"/>
        <v>48.5</v>
      </c>
      <c r="AL29" s="33">
        <f t="shared" si="12"/>
        <v>20.37</v>
      </c>
      <c r="AM29" s="71">
        <f t="shared" si="13"/>
        <v>0.33950000000000002</v>
      </c>
      <c r="AN29" s="57"/>
      <c r="AO29" s="58"/>
      <c r="AP29" s="58"/>
      <c r="AQ29" s="58"/>
      <c r="AR29" s="58"/>
      <c r="AS29" s="58"/>
      <c r="AT29" s="58"/>
      <c r="AU29" s="58"/>
      <c r="AV29" s="58">
        <f t="shared" si="5"/>
        <v>0</v>
      </c>
      <c r="AW29" s="33">
        <f t="shared" si="6"/>
        <v>0</v>
      </c>
      <c r="AX29" s="64">
        <f t="shared" si="14"/>
        <v>0</v>
      </c>
      <c r="AY29" s="75">
        <f t="shared" si="7"/>
        <v>0.33950000000000002</v>
      </c>
      <c r="AZ29" s="76">
        <f t="shared" si="8"/>
        <v>1.4258999999999999</v>
      </c>
    </row>
    <row r="30" spans="2:52" x14ac:dyDescent="0.25">
      <c r="B30" s="58" t="s">
        <v>73</v>
      </c>
      <c r="C30" s="33">
        <v>420</v>
      </c>
      <c r="D30" s="58">
        <v>18.600000000000001</v>
      </c>
      <c r="E30" s="70">
        <v>15</v>
      </c>
      <c r="F30" s="57"/>
      <c r="G30" s="58">
        <v>5</v>
      </c>
      <c r="H30" s="58"/>
      <c r="I30" s="58"/>
      <c r="J30" s="58"/>
      <c r="K30" s="58"/>
      <c r="L30" s="58"/>
      <c r="M30" s="58">
        <f t="shared" si="0"/>
        <v>5</v>
      </c>
      <c r="N30" s="33">
        <f t="shared" si="9"/>
        <v>2.1</v>
      </c>
      <c r="O30" s="71">
        <f t="shared" si="10"/>
        <v>0.14000000000000001</v>
      </c>
      <c r="P30" s="57"/>
      <c r="Q30" s="58"/>
      <c r="R30" s="58"/>
      <c r="S30" s="58"/>
      <c r="T30" s="58"/>
      <c r="U30" s="58"/>
      <c r="V30" s="58"/>
      <c r="W30" s="58"/>
      <c r="X30" s="58">
        <f t="shared" si="1"/>
        <v>0</v>
      </c>
      <c r="Y30" s="33">
        <f t="shared" si="2"/>
        <v>0</v>
      </c>
      <c r="Z30" s="72">
        <f t="shared" si="11"/>
        <v>0</v>
      </c>
      <c r="AA30" s="73">
        <f t="shared" si="3"/>
        <v>0.14000000000000001</v>
      </c>
      <c r="AB30" s="74">
        <v>24.8</v>
      </c>
      <c r="AC30" s="58">
        <v>20</v>
      </c>
      <c r="AD30" s="57"/>
      <c r="AE30" s="58">
        <v>5</v>
      </c>
      <c r="AF30" s="58"/>
      <c r="AG30" s="58"/>
      <c r="AH30" s="58"/>
      <c r="AI30" s="58"/>
      <c r="AJ30" s="58"/>
      <c r="AK30" s="58">
        <f t="shared" si="4"/>
        <v>5</v>
      </c>
      <c r="AL30" s="33">
        <f t="shared" si="12"/>
        <v>2.1</v>
      </c>
      <c r="AM30" s="71">
        <f t="shared" si="13"/>
        <v>3.5000000000000003E-2</v>
      </c>
      <c r="AN30" s="57"/>
      <c r="AO30" s="58"/>
      <c r="AP30" s="58"/>
      <c r="AQ30" s="58"/>
      <c r="AR30" s="58"/>
      <c r="AS30" s="58"/>
      <c r="AT30" s="58"/>
      <c r="AU30" s="58"/>
      <c r="AV30" s="58">
        <f t="shared" si="5"/>
        <v>0</v>
      </c>
      <c r="AW30" s="33">
        <f t="shared" si="6"/>
        <v>0</v>
      </c>
      <c r="AX30" s="64">
        <f t="shared" si="14"/>
        <v>0</v>
      </c>
      <c r="AY30" s="75">
        <f t="shared" si="7"/>
        <v>3.5000000000000003E-2</v>
      </c>
      <c r="AZ30" s="76">
        <f t="shared" si="8"/>
        <v>0.17500000000000002</v>
      </c>
    </row>
    <row r="31" spans="2:52" x14ac:dyDescent="0.25">
      <c r="B31" s="58" t="s">
        <v>18</v>
      </c>
      <c r="C31" s="33">
        <v>68</v>
      </c>
      <c r="D31" s="58">
        <v>41</v>
      </c>
      <c r="E31" s="70">
        <v>41</v>
      </c>
      <c r="F31" s="57"/>
      <c r="G31" s="58">
        <v>10</v>
      </c>
      <c r="H31" s="58"/>
      <c r="I31" s="58"/>
      <c r="J31" s="58"/>
      <c r="K31" s="58"/>
      <c r="L31" s="58"/>
      <c r="M31" s="58">
        <f t="shared" si="0"/>
        <v>10</v>
      </c>
      <c r="N31" s="33">
        <f t="shared" si="9"/>
        <v>0.68</v>
      </c>
      <c r="O31" s="71">
        <f t="shared" si="10"/>
        <v>0.28000000000000003</v>
      </c>
      <c r="P31" s="57">
        <v>4</v>
      </c>
      <c r="Q31" s="58"/>
      <c r="R31" s="58"/>
      <c r="S31" s="58"/>
      <c r="T31" s="58">
        <v>15</v>
      </c>
      <c r="U31" s="58"/>
      <c r="V31" s="58"/>
      <c r="W31" s="58"/>
      <c r="X31" s="58">
        <f t="shared" si="1"/>
        <v>19</v>
      </c>
      <c r="Y31" s="33">
        <f t="shared" si="2"/>
        <v>1.292</v>
      </c>
      <c r="Z31" s="72">
        <f t="shared" si="11"/>
        <v>0.53200000000000003</v>
      </c>
      <c r="AA31" s="73">
        <f t="shared" si="3"/>
        <v>0.81200000000000006</v>
      </c>
      <c r="AB31" s="74">
        <v>54</v>
      </c>
      <c r="AC31" s="58">
        <v>54</v>
      </c>
      <c r="AD31" s="57"/>
      <c r="AE31" s="58">
        <v>10</v>
      </c>
      <c r="AF31" s="58"/>
      <c r="AG31" s="58"/>
      <c r="AH31" s="58"/>
      <c r="AI31" s="58"/>
      <c r="AJ31" s="58"/>
      <c r="AK31" s="58">
        <f t="shared" si="4"/>
        <v>10</v>
      </c>
      <c r="AL31" s="33">
        <f t="shared" si="12"/>
        <v>0.68</v>
      </c>
      <c r="AM31" s="71">
        <f t="shared" si="13"/>
        <v>7.0000000000000007E-2</v>
      </c>
      <c r="AN31" s="57">
        <v>6</v>
      </c>
      <c r="AO31" s="58"/>
      <c r="AP31" s="58"/>
      <c r="AQ31" s="58"/>
      <c r="AR31" s="58">
        <v>15</v>
      </c>
      <c r="AS31" s="58"/>
      <c r="AT31" s="58"/>
      <c r="AU31" s="58"/>
      <c r="AV31" s="58">
        <f t="shared" si="5"/>
        <v>21</v>
      </c>
      <c r="AW31" s="33">
        <f t="shared" si="6"/>
        <v>1.4279999999999999</v>
      </c>
      <c r="AX31" s="64">
        <f t="shared" si="14"/>
        <v>0.14699999999999999</v>
      </c>
      <c r="AY31" s="75">
        <f t="shared" si="7"/>
        <v>0.217</v>
      </c>
      <c r="AZ31" s="76">
        <f t="shared" si="8"/>
        <v>1.0290000000000001</v>
      </c>
    </row>
    <row r="32" spans="2:52" x14ac:dyDescent="0.25">
      <c r="B32" s="58" t="s">
        <v>22</v>
      </c>
      <c r="C32" s="33">
        <v>47</v>
      </c>
      <c r="D32" s="58">
        <v>5</v>
      </c>
      <c r="E32" s="70">
        <v>5</v>
      </c>
      <c r="F32" s="57"/>
      <c r="G32" s="58"/>
      <c r="H32" s="58">
        <v>40</v>
      </c>
      <c r="I32" s="58"/>
      <c r="J32" s="58"/>
      <c r="K32" s="58"/>
      <c r="L32" s="58"/>
      <c r="M32" s="58">
        <f t="shared" si="0"/>
        <v>40</v>
      </c>
      <c r="N32" s="33">
        <f t="shared" si="9"/>
        <v>1.88</v>
      </c>
      <c r="O32" s="71">
        <f t="shared" si="10"/>
        <v>1.1200000000000001</v>
      </c>
      <c r="P32" s="57"/>
      <c r="Q32" s="58"/>
      <c r="R32" s="58"/>
      <c r="S32" s="58"/>
      <c r="T32" s="58"/>
      <c r="U32" s="58">
        <v>50</v>
      </c>
      <c r="V32" s="58"/>
      <c r="W32" s="58"/>
      <c r="X32" s="58">
        <f t="shared" si="1"/>
        <v>50</v>
      </c>
      <c r="Y32" s="33">
        <f t="shared" si="2"/>
        <v>2.35</v>
      </c>
      <c r="Z32" s="72">
        <f t="shared" si="11"/>
        <v>1.4</v>
      </c>
      <c r="AA32" s="73">
        <f t="shared" si="3"/>
        <v>2.52</v>
      </c>
      <c r="AB32" s="74">
        <v>5</v>
      </c>
      <c r="AC32" s="58">
        <v>5</v>
      </c>
      <c r="AD32" s="57"/>
      <c r="AE32" s="58"/>
      <c r="AF32" s="58">
        <v>50</v>
      </c>
      <c r="AG32" s="58"/>
      <c r="AH32" s="58"/>
      <c r="AI32" s="58"/>
      <c r="AJ32" s="58"/>
      <c r="AK32" s="58">
        <f t="shared" si="4"/>
        <v>50</v>
      </c>
      <c r="AL32" s="33">
        <f t="shared" si="12"/>
        <v>2.35</v>
      </c>
      <c r="AM32" s="71">
        <f t="shared" si="13"/>
        <v>0.35</v>
      </c>
      <c r="AN32" s="57"/>
      <c r="AO32" s="58"/>
      <c r="AP32" s="58"/>
      <c r="AQ32" s="58"/>
      <c r="AR32" s="58"/>
      <c r="AS32" s="58">
        <v>70</v>
      </c>
      <c r="AT32" s="58"/>
      <c r="AU32" s="58"/>
      <c r="AV32" s="58">
        <f t="shared" si="5"/>
        <v>70</v>
      </c>
      <c r="AW32" s="33">
        <f t="shared" si="6"/>
        <v>3.29</v>
      </c>
      <c r="AX32" s="64">
        <f t="shared" si="14"/>
        <v>0.49</v>
      </c>
      <c r="AY32" s="75">
        <f t="shared" si="7"/>
        <v>0.84</v>
      </c>
      <c r="AZ32" s="76">
        <f t="shared" si="8"/>
        <v>3.36</v>
      </c>
    </row>
    <row r="33" spans="2:52" x14ac:dyDescent="0.25">
      <c r="B33" s="58" t="s">
        <v>137</v>
      </c>
      <c r="C33" s="33">
        <v>85</v>
      </c>
      <c r="D33" s="58">
        <v>10</v>
      </c>
      <c r="E33" s="70">
        <v>10</v>
      </c>
      <c r="F33" s="57"/>
      <c r="G33" s="58"/>
      <c r="H33" s="58"/>
      <c r="I33" s="58">
        <v>200</v>
      </c>
      <c r="J33" s="58"/>
      <c r="K33" s="58"/>
      <c r="L33" s="58"/>
      <c r="M33" s="58">
        <f t="shared" si="0"/>
        <v>200</v>
      </c>
      <c r="N33" s="33">
        <f t="shared" si="9"/>
        <v>17</v>
      </c>
      <c r="O33" s="71">
        <f t="shared" si="10"/>
        <v>5.6</v>
      </c>
      <c r="P33" s="57"/>
      <c r="Q33" s="58"/>
      <c r="R33" s="58"/>
      <c r="S33" s="58"/>
      <c r="T33" s="58"/>
      <c r="U33" s="58"/>
      <c r="V33" s="58"/>
      <c r="W33" s="58"/>
      <c r="X33" s="58">
        <f t="shared" si="1"/>
        <v>0</v>
      </c>
      <c r="Y33" s="33">
        <f t="shared" si="2"/>
        <v>0</v>
      </c>
      <c r="Z33" s="72">
        <f t="shared" si="11"/>
        <v>0</v>
      </c>
      <c r="AA33" s="73">
        <f t="shared" si="3"/>
        <v>5.6</v>
      </c>
      <c r="AB33" s="74">
        <v>10</v>
      </c>
      <c r="AC33" s="58">
        <v>10</v>
      </c>
      <c r="AD33" s="57"/>
      <c r="AE33" s="58"/>
      <c r="AF33" s="58"/>
      <c r="AG33" s="58">
        <v>200</v>
      </c>
      <c r="AH33" s="58"/>
      <c r="AI33" s="58"/>
      <c r="AJ33" s="58"/>
      <c r="AK33" s="58">
        <f t="shared" si="4"/>
        <v>200</v>
      </c>
      <c r="AL33" s="33">
        <f t="shared" si="12"/>
        <v>17</v>
      </c>
      <c r="AM33" s="71">
        <f t="shared" si="13"/>
        <v>1.4</v>
      </c>
      <c r="AN33" s="57"/>
      <c r="AO33" s="58"/>
      <c r="AP33" s="58"/>
      <c r="AQ33" s="58"/>
      <c r="AR33" s="58"/>
      <c r="AS33" s="58"/>
      <c r="AT33" s="58"/>
      <c r="AU33" s="58"/>
      <c r="AV33" s="58">
        <f t="shared" si="5"/>
        <v>0</v>
      </c>
      <c r="AW33" s="33">
        <f t="shared" si="6"/>
        <v>0</v>
      </c>
      <c r="AX33" s="64">
        <f t="shared" si="14"/>
        <v>0</v>
      </c>
      <c r="AY33" s="75">
        <f t="shared" si="7"/>
        <v>1.4</v>
      </c>
      <c r="AZ33" s="76">
        <f t="shared" si="8"/>
        <v>7</v>
      </c>
    </row>
    <row r="34" spans="2:52" s="136" customFormat="1" x14ac:dyDescent="0.25">
      <c r="B34" s="28" t="s">
        <v>42</v>
      </c>
      <c r="C34" s="127">
        <v>130</v>
      </c>
      <c r="D34" s="28">
        <v>100</v>
      </c>
      <c r="E34" s="128">
        <v>100</v>
      </c>
      <c r="F34" s="129"/>
      <c r="G34" s="28"/>
      <c r="H34" s="28"/>
      <c r="I34" s="28"/>
      <c r="J34" s="28">
        <v>150</v>
      </c>
      <c r="K34" s="28"/>
      <c r="L34" s="28"/>
      <c r="M34" s="28">
        <f t="shared" si="0"/>
        <v>150</v>
      </c>
      <c r="N34" s="127">
        <f t="shared" si="9"/>
        <v>19.5</v>
      </c>
      <c r="O34" s="130">
        <f t="shared" si="10"/>
        <v>4.2</v>
      </c>
      <c r="P34" s="129">
        <v>22.4</v>
      </c>
      <c r="Q34" s="28"/>
      <c r="R34" s="28"/>
      <c r="S34" s="28"/>
      <c r="T34" s="28"/>
      <c r="U34" s="28"/>
      <c r="V34" s="28"/>
      <c r="W34" s="28"/>
      <c r="X34" s="28">
        <f t="shared" si="1"/>
        <v>22.4</v>
      </c>
      <c r="Y34" s="127">
        <f t="shared" si="2"/>
        <v>2.9119999999999999</v>
      </c>
      <c r="Z34" s="131">
        <f t="shared" si="11"/>
        <v>0.62719999999999998</v>
      </c>
      <c r="AA34" s="132">
        <f t="shared" si="3"/>
        <v>4.8272000000000004</v>
      </c>
      <c r="AB34" s="133">
        <v>100</v>
      </c>
      <c r="AC34" s="28">
        <v>100</v>
      </c>
      <c r="AD34" s="129"/>
      <c r="AE34" s="28"/>
      <c r="AF34" s="28"/>
      <c r="AG34" s="28"/>
      <c r="AH34" s="28">
        <v>150</v>
      </c>
      <c r="AI34" s="28"/>
      <c r="AJ34" s="28"/>
      <c r="AK34" s="28">
        <f t="shared" si="4"/>
        <v>150</v>
      </c>
      <c r="AL34" s="127">
        <f t="shared" si="12"/>
        <v>19.5</v>
      </c>
      <c r="AM34" s="71">
        <f t="shared" si="13"/>
        <v>1.05</v>
      </c>
      <c r="AN34" s="129">
        <v>33.6</v>
      </c>
      <c r="AO34" s="28"/>
      <c r="AP34" s="28"/>
      <c r="AQ34" s="28"/>
      <c r="AR34" s="28"/>
      <c r="AS34" s="28"/>
      <c r="AT34" s="28"/>
      <c r="AU34" s="28"/>
      <c r="AV34" s="28">
        <f t="shared" si="5"/>
        <v>33.6</v>
      </c>
      <c r="AW34" s="127">
        <f t="shared" si="6"/>
        <v>4.3680000000000003</v>
      </c>
      <c r="AX34" s="64">
        <f t="shared" si="14"/>
        <v>0.23520000000000002</v>
      </c>
      <c r="AY34" s="134">
        <f t="shared" si="7"/>
        <v>1.2852000000000001</v>
      </c>
      <c r="AZ34" s="135">
        <f t="shared" si="8"/>
        <v>6.1124000000000009</v>
      </c>
    </row>
    <row r="35" spans="2:52" s="136" customFormat="1" x14ac:dyDescent="0.25">
      <c r="B35" s="28" t="s">
        <v>43</v>
      </c>
      <c r="C35" s="127"/>
      <c r="D35" s="28">
        <v>40</v>
      </c>
      <c r="E35" s="128">
        <v>40</v>
      </c>
      <c r="F35" s="129"/>
      <c r="G35" s="28"/>
      <c r="H35" s="28"/>
      <c r="I35" s="28"/>
      <c r="J35" s="28">
        <v>150</v>
      </c>
      <c r="K35" s="28"/>
      <c r="L35" s="28"/>
      <c r="M35" s="28">
        <f t="shared" si="0"/>
        <v>150</v>
      </c>
      <c r="N35" s="127">
        <f t="shared" si="9"/>
        <v>0</v>
      </c>
      <c r="O35" s="130">
        <f t="shared" si="10"/>
        <v>4.2</v>
      </c>
      <c r="P35" s="129"/>
      <c r="Q35" s="28"/>
      <c r="R35" s="28"/>
      <c r="S35" s="28"/>
      <c r="T35" s="28"/>
      <c r="U35" s="28"/>
      <c r="V35" s="28"/>
      <c r="W35" s="28"/>
      <c r="X35" s="28">
        <f t="shared" si="1"/>
        <v>0</v>
      </c>
      <c r="Y35" s="127">
        <f t="shared" si="2"/>
        <v>0</v>
      </c>
      <c r="Z35" s="131">
        <f t="shared" si="11"/>
        <v>0</v>
      </c>
      <c r="AA35" s="132">
        <f t="shared" si="3"/>
        <v>4.2</v>
      </c>
      <c r="AB35" s="133">
        <v>60</v>
      </c>
      <c r="AC35" s="28">
        <v>60</v>
      </c>
      <c r="AD35" s="129"/>
      <c r="AE35" s="28"/>
      <c r="AF35" s="28"/>
      <c r="AG35" s="28"/>
      <c r="AH35" s="28">
        <v>150</v>
      </c>
      <c r="AI35" s="28"/>
      <c r="AJ35" s="28"/>
      <c r="AK35" s="28">
        <f t="shared" si="4"/>
        <v>150</v>
      </c>
      <c r="AL35" s="127">
        <f t="shared" si="12"/>
        <v>0</v>
      </c>
      <c r="AM35" s="71">
        <f t="shared" si="13"/>
        <v>1.05</v>
      </c>
      <c r="AN35" s="129"/>
      <c r="AO35" s="28"/>
      <c r="AP35" s="28"/>
      <c r="AQ35" s="28"/>
      <c r="AR35" s="28"/>
      <c r="AS35" s="28"/>
      <c r="AT35" s="28"/>
      <c r="AU35" s="28"/>
      <c r="AV35" s="28">
        <f t="shared" si="5"/>
        <v>0</v>
      </c>
      <c r="AW35" s="127">
        <f t="shared" si="6"/>
        <v>0</v>
      </c>
      <c r="AX35" s="64">
        <f t="shared" si="14"/>
        <v>0</v>
      </c>
      <c r="AY35" s="134">
        <f t="shared" si="7"/>
        <v>1.05</v>
      </c>
      <c r="AZ35" s="135">
        <f t="shared" si="8"/>
        <v>5.25</v>
      </c>
    </row>
    <row r="36" spans="2:52" x14ac:dyDescent="0.25">
      <c r="B36" s="58" t="s">
        <v>16</v>
      </c>
      <c r="C36" s="33">
        <v>75</v>
      </c>
      <c r="D36" s="58">
        <v>140</v>
      </c>
      <c r="E36" s="70">
        <v>140</v>
      </c>
      <c r="F36" s="57"/>
      <c r="G36" s="58"/>
      <c r="H36" s="58"/>
      <c r="I36" s="58"/>
      <c r="J36" s="58"/>
      <c r="K36" s="58"/>
      <c r="L36" s="58"/>
      <c r="M36" s="58">
        <f t="shared" si="0"/>
        <v>0</v>
      </c>
      <c r="N36" s="33">
        <f t="shared" si="9"/>
        <v>0</v>
      </c>
      <c r="O36" s="71">
        <f t="shared" si="10"/>
        <v>0</v>
      </c>
      <c r="P36" s="57">
        <v>25.6</v>
      </c>
      <c r="Q36" s="58">
        <v>15.8</v>
      </c>
      <c r="R36" s="58"/>
      <c r="S36" s="58"/>
      <c r="T36" s="58"/>
      <c r="U36" s="58"/>
      <c r="V36" s="58"/>
      <c r="W36" s="58"/>
      <c r="X36" s="58">
        <f t="shared" si="1"/>
        <v>41.400000000000006</v>
      </c>
      <c r="Y36" s="33">
        <f t="shared" si="2"/>
        <v>3.1050000000000004</v>
      </c>
      <c r="Z36" s="72">
        <f t="shared" si="11"/>
        <v>1.1592000000000002</v>
      </c>
      <c r="AA36" s="73">
        <f t="shared" si="3"/>
        <v>1.1592000000000002</v>
      </c>
      <c r="AB36" s="74">
        <v>140</v>
      </c>
      <c r="AC36" s="58">
        <v>140</v>
      </c>
      <c r="AD36" s="57"/>
      <c r="AE36" s="58"/>
      <c r="AF36" s="58"/>
      <c r="AG36" s="58"/>
      <c r="AH36" s="58"/>
      <c r="AI36" s="58"/>
      <c r="AJ36" s="58"/>
      <c r="AK36" s="58">
        <f t="shared" si="4"/>
        <v>0</v>
      </c>
      <c r="AL36" s="33">
        <f t="shared" si="12"/>
        <v>0</v>
      </c>
      <c r="AM36" s="71">
        <f t="shared" si="13"/>
        <v>0</v>
      </c>
      <c r="AN36" s="57">
        <v>38.4</v>
      </c>
      <c r="AO36" s="58">
        <v>18.899999999999999</v>
      </c>
      <c r="AP36" s="58"/>
      <c r="AQ36" s="58"/>
      <c r="AR36" s="58"/>
      <c r="AS36" s="58"/>
      <c r="AT36" s="58"/>
      <c r="AU36" s="58"/>
      <c r="AV36" s="58">
        <f t="shared" si="5"/>
        <v>57.3</v>
      </c>
      <c r="AW36" s="33">
        <f t="shared" si="6"/>
        <v>4.2975000000000003</v>
      </c>
      <c r="AX36" s="64">
        <f t="shared" si="14"/>
        <v>0.40109999999999996</v>
      </c>
      <c r="AY36" s="75">
        <f t="shared" si="7"/>
        <v>0.40109999999999996</v>
      </c>
      <c r="AZ36" s="76">
        <f t="shared" si="8"/>
        <v>1.5603000000000002</v>
      </c>
    </row>
    <row r="37" spans="2:52" x14ac:dyDescent="0.25">
      <c r="B37" s="58" t="s">
        <v>81</v>
      </c>
      <c r="C37" s="33">
        <v>125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/>
      <c r="M37" s="58">
        <f t="shared" si="0"/>
        <v>0</v>
      </c>
      <c r="N37" s="33">
        <f t="shared" si="9"/>
        <v>0</v>
      </c>
      <c r="O37" s="71">
        <f t="shared" si="10"/>
        <v>0</v>
      </c>
      <c r="P37" s="57">
        <v>8</v>
      </c>
      <c r="Q37" s="58">
        <v>5</v>
      </c>
      <c r="R37" s="58"/>
      <c r="S37" s="58"/>
      <c r="T37" s="58"/>
      <c r="U37" s="58"/>
      <c r="V37" s="58"/>
      <c r="W37" s="58"/>
      <c r="X37" s="58">
        <f t="shared" si="1"/>
        <v>13</v>
      </c>
      <c r="Y37" s="33">
        <f t="shared" si="2"/>
        <v>1.625</v>
      </c>
      <c r="Z37" s="72">
        <f t="shared" si="11"/>
        <v>0.36399999999999999</v>
      </c>
      <c r="AA37" s="73">
        <f t="shared" si="3"/>
        <v>0.36399999999999999</v>
      </c>
      <c r="AB37" s="74">
        <v>60</v>
      </c>
      <c r="AC37" s="58">
        <v>60</v>
      </c>
      <c r="AD37" s="57"/>
      <c r="AE37" s="58"/>
      <c r="AF37" s="58"/>
      <c r="AG37" s="58"/>
      <c r="AH37" s="58"/>
      <c r="AI37" s="58"/>
      <c r="AJ37" s="58"/>
      <c r="AK37" s="58">
        <f t="shared" si="4"/>
        <v>0</v>
      </c>
      <c r="AL37" s="33">
        <f t="shared" si="12"/>
        <v>0</v>
      </c>
      <c r="AM37" s="71">
        <f t="shared" si="13"/>
        <v>0</v>
      </c>
      <c r="AN37" s="57">
        <v>12</v>
      </c>
      <c r="AO37" s="58">
        <v>6</v>
      </c>
      <c r="AP37" s="58"/>
      <c r="AQ37" s="58"/>
      <c r="AR37" s="58"/>
      <c r="AS37" s="58"/>
      <c r="AT37" s="58"/>
      <c r="AU37" s="58"/>
      <c r="AV37" s="58">
        <f t="shared" si="5"/>
        <v>18</v>
      </c>
      <c r="AW37" s="33">
        <f t="shared" si="6"/>
        <v>2.25</v>
      </c>
      <c r="AX37" s="64">
        <f t="shared" si="14"/>
        <v>0.126</v>
      </c>
      <c r="AY37" s="75">
        <f t="shared" si="7"/>
        <v>0.126</v>
      </c>
      <c r="AZ37" s="76">
        <f t="shared" si="8"/>
        <v>0.49</v>
      </c>
    </row>
    <row r="38" spans="2:52" x14ac:dyDescent="0.25">
      <c r="B38" s="58" t="s">
        <v>49</v>
      </c>
      <c r="C38" s="33">
        <v>410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/>
      <c r="M38" s="58">
        <f t="shared" si="0"/>
        <v>0</v>
      </c>
      <c r="N38" s="33">
        <f t="shared" si="9"/>
        <v>0</v>
      </c>
      <c r="O38" s="71">
        <f t="shared" si="10"/>
        <v>0</v>
      </c>
      <c r="P38" s="57"/>
      <c r="Q38" s="58">
        <v>24</v>
      </c>
      <c r="R38" s="58"/>
      <c r="S38" s="58"/>
      <c r="T38" s="58"/>
      <c r="U38" s="58"/>
      <c r="V38" s="58"/>
      <c r="W38" s="58"/>
      <c r="X38" s="58">
        <f t="shared" si="1"/>
        <v>24</v>
      </c>
      <c r="Y38" s="33">
        <f t="shared" si="2"/>
        <v>9.84</v>
      </c>
      <c r="Z38" s="72">
        <f t="shared" si="11"/>
        <v>0.67200000000000004</v>
      </c>
      <c r="AA38" s="73">
        <f t="shared" si="3"/>
        <v>0.67200000000000004</v>
      </c>
      <c r="AB38" s="74">
        <v>140</v>
      </c>
      <c r="AC38" s="58">
        <v>140</v>
      </c>
      <c r="AD38" s="57"/>
      <c r="AE38" s="58"/>
      <c r="AF38" s="58"/>
      <c r="AG38" s="58"/>
      <c r="AH38" s="58"/>
      <c r="AI38" s="58"/>
      <c r="AJ38" s="58"/>
      <c r="AK38" s="58">
        <f t="shared" si="4"/>
        <v>0</v>
      </c>
      <c r="AL38" s="33">
        <f t="shared" si="12"/>
        <v>0</v>
      </c>
      <c r="AM38" s="71">
        <f t="shared" si="13"/>
        <v>0</v>
      </c>
      <c r="AN38" s="57"/>
      <c r="AO38" s="58">
        <v>36</v>
      </c>
      <c r="AP38" s="58"/>
      <c r="AQ38" s="58"/>
      <c r="AR38" s="58"/>
      <c r="AS38" s="58"/>
      <c r="AT38" s="58"/>
      <c r="AU38" s="58"/>
      <c r="AV38" s="58">
        <f t="shared" si="5"/>
        <v>36</v>
      </c>
      <c r="AW38" s="33">
        <f t="shared" si="6"/>
        <v>14.76</v>
      </c>
      <c r="AX38" s="64">
        <f t="shared" si="14"/>
        <v>0.252</v>
      </c>
      <c r="AY38" s="75">
        <f t="shared" si="7"/>
        <v>0.252</v>
      </c>
      <c r="AZ38" s="76">
        <f t="shared" si="8"/>
        <v>0.92400000000000004</v>
      </c>
    </row>
    <row r="39" spans="2:52" x14ac:dyDescent="0.25">
      <c r="B39" s="58" t="s">
        <v>25</v>
      </c>
      <c r="C39" s="33">
        <v>55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/>
      <c r="M39" s="58">
        <f t="shared" si="0"/>
        <v>0</v>
      </c>
      <c r="N39" s="33">
        <f t="shared" si="9"/>
        <v>0</v>
      </c>
      <c r="O39" s="71">
        <f t="shared" si="10"/>
        <v>0</v>
      </c>
      <c r="P39" s="57"/>
      <c r="Q39" s="58">
        <v>40</v>
      </c>
      <c r="R39" s="58">
        <v>207.3</v>
      </c>
      <c r="S39" s="58"/>
      <c r="T39" s="58"/>
      <c r="U39" s="58"/>
      <c r="V39" s="58"/>
      <c r="W39" s="58"/>
      <c r="X39" s="58">
        <f t="shared" si="1"/>
        <v>247.3</v>
      </c>
      <c r="Y39" s="33">
        <f t="shared" si="2"/>
        <v>13.6015</v>
      </c>
      <c r="Z39" s="72">
        <f t="shared" si="11"/>
        <v>6.9244000000000003</v>
      </c>
      <c r="AA39" s="73">
        <f t="shared" si="3"/>
        <v>6.9244000000000003</v>
      </c>
      <c r="AB39" s="74">
        <v>140</v>
      </c>
      <c r="AC39" s="58">
        <v>140</v>
      </c>
      <c r="AD39" s="57"/>
      <c r="AE39" s="58"/>
      <c r="AF39" s="58"/>
      <c r="AG39" s="58"/>
      <c r="AH39" s="58"/>
      <c r="AI39" s="58"/>
      <c r="AJ39" s="58"/>
      <c r="AK39" s="58">
        <f t="shared" si="4"/>
        <v>0</v>
      </c>
      <c r="AL39" s="33">
        <f t="shared" si="12"/>
        <v>0</v>
      </c>
      <c r="AM39" s="71">
        <f t="shared" si="13"/>
        <v>0</v>
      </c>
      <c r="AN39" s="57"/>
      <c r="AO39" s="58">
        <v>48</v>
      </c>
      <c r="AP39" s="58">
        <v>221</v>
      </c>
      <c r="AQ39" s="58"/>
      <c r="AR39" s="58"/>
      <c r="AS39" s="58"/>
      <c r="AT39" s="58"/>
      <c r="AU39" s="58"/>
      <c r="AV39" s="58">
        <f t="shared" si="5"/>
        <v>269</v>
      </c>
      <c r="AW39" s="33">
        <f t="shared" si="6"/>
        <v>14.795</v>
      </c>
      <c r="AX39" s="64">
        <f t="shared" si="14"/>
        <v>1.883</v>
      </c>
      <c r="AY39" s="75">
        <f t="shared" si="7"/>
        <v>1.883</v>
      </c>
      <c r="AZ39" s="76">
        <f t="shared" si="8"/>
        <v>8.8074000000000012</v>
      </c>
    </row>
    <row r="40" spans="2:52" x14ac:dyDescent="0.25">
      <c r="B40" s="58" t="s">
        <v>93</v>
      </c>
      <c r="C40" s="33">
        <v>50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/>
      <c r="M40" s="58">
        <f t="shared" si="0"/>
        <v>0</v>
      </c>
      <c r="N40" s="33">
        <f t="shared" si="9"/>
        <v>0</v>
      </c>
      <c r="O40" s="71">
        <f t="shared" si="10"/>
        <v>0</v>
      </c>
      <c r="P40" s="57"/>
      <c r="Q40" s="58">
        <v>62.5</v>
      </c>
      <c r="R40" s="58"/>
      <c r="S40" s="58"/>
      <c r="T40" s="58"/>
      <c r="U40" s="58"/>
      <c r="V40" s="58"/>
      <c r="W40" s="58"/>
      <c r="X40" s="58">
        <f t="shared" si="1"/>
        <v>62.5</v>
      </c>
      <c r="Y40" s="33">
        <f t="shared" si="2"/>
        <v>3.125</v>
      </c>
      <c r="Z40" s="72">
        <f t="shared" si="11"/>
        <v>1.75</v>
      </c>
      <c r="AA40" s="73">
        <f t="shared" si="3"/>
        <v>1.75</v>
      </c>
      <c r="AB40" s="74">
        <v>60</v>
      </c>
      <c r="AC40" s="58">
        <v>60</v>
      </c>
      <c r="AD40" s="57"/>
      <c r="AE40" s="58"/>
      <c r="AF40" s="58"/>
      <c r="AG40" s="58"/>
      <c r="AH40" s="58"/>
      <c r="AI40" s="58"/>
      <c r="AJ40" s="58"/>
      <c r="AK40" s="58">
        <f t="shared" si="4"/>
        <v>0</v>
      </c>
      <c r="AL40" s="33">
        <f t="shared" si="12"/>
        <v>0</v>
      </c>
      <c r="AM40" s="71">
        <f t="shared" si="13"/>
        <v>0</v>
      </c>
      <c r="AN40" s="57"/>
      <c r="AO40" s="58">
        <v>75</v>
      </c>
      <c r="AP40" s="58"/>
      <c r="AQ40" s="58"/>
      <c r="AR40" s="58"/>
      <c r="AS40" s="58"/>
      <c r="AT40" s="58"/>
      <c r="AU40" s="58"/>
      <c r="AV40" s="58">
        <f t="shared" si="5"/>
        <v>75</v>
      </c>
      <c r="AW40" s="33">
        <f t="shared" si="6"/>
        <v>3.75</v>
      </c>
      <c r="AX40" s="64">
        <f t="shared" si="14"/>
        <v>0.52500000000000002</v>
      </c>
      <c r="AY40" s="75">
        <f t="shared" si="7"/>
        <v>0.52500000000000002</v>
      </c>
      <c r="AZ40" s="76">
        <f t="shared" si="8"/>
        <v>2.2749999999999999</v>
      </c>
    </row>
    <row r="41" spans="2:52" x14ac:dyDescent="0.25">
      <c r="B41" s="58" t="s">
        <v>46</v>
      </c>
      <c r="C41" s="33">
        <v>45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/>
      <c r="M41" s="58">
        <f t="shared" si="0"/>
        <v>0</v>
      </c>
      <c r="N41" s="33">
        <f t="shared" si="9"/>
        <v>0</v>
      </c>
      <c r="O41" s="71">
        <f t="shared" si="10"/>
        <v>0</v>
      </c>
      <c r="P41" s="57"/>
      <c r="Q41" s="58">
        <v>12</v>
      </c>
      <c r="R41" s="58">
        <v>23.9</v>
      </c>
      <c r="S41" s="58"/>
      <c r="T41" s="58"/>
      <c r="U41" s="58"/>
      <c r="V41" s="58"/>
      <c r="W41" s="58"/>
      <c r="X41" s="58">
        <f t="shared" si="1"/>
        <v>35.9</v>
      </c>
      <c r="Y41" s="33">
        <f t="shared" si="2"/>
        <v>1.6154999999999999</v>
      </c>
      <c r="Z41" s="72">
        <f t="shared" si="11"/>
        <v>1.0051999999999999</v>
      </c>
      <c r="AA41" s="73">
        <f t="shared" si="3"/>
        <v>1.0051999999999999</v>
      </c>
      <c r="AB41" s="74">
        <v>140</v>
      </c>
      <c r="AC41" s="58">
        <v>140</v>
      </c>
      <c r="AD41" s="57"/>
      <c r="AE41" s="58"/>
      <c r="AF41" s="58"/>
      <c r="AG41" s="58"/>
      <c r="AH41" s="58"/>
      <c r="AI41" s="58"/>
      <c r="AJ41" s="58"/>
      <c r="AK41" s="58">
        <f t="shared" si="4"/>
        <v>0</v>
      </c>
      <c r="AL41" s="33">
        <f t="shared" si="12"/>
        <v>0</v>
      </c>
      <c r="AM41" s="71">
        <f t="shared" si="13"/>
        <v>0</v>
      </c>
      <c r="AN41" s="57"/>
      <c r="AO41" s="58">
        <v>14.4</v>
      </c>
      <c r="AP41" s="58">
        <v>25.5</v>
      </c>
      <c r="AQ41" s="58"/>
      <c r="AR41" s="58"/>
      <c r="AS41" s="58"/>
      <c r="AT41" s="58"/>
      <c r="AU41" s="58"/>
      <c r="AV41" s="58">
        <f t="shared" si="5"/>
        <v>39.9</v>
      </c>
      <c r="AW41" s="33">
        <f t="shared" si="6"/>
        <v>1.7955000000000001</v>
      </c>
      <c r="AX41" s="64">
        <f t="shared" si="14"/>
        <v>0.27929999999999999</v>
      </c>
      <c r="AY41" s="75">
        <f t="shared" si="7"/>
        <v>0.27929999999999999</v>
      </c>
      <c r="AZ41" s="76">
        <f t="shared" si="8"/>
        <v>1.2845</v>
      </c>
    </row>
    <row r="42" spans="2:52" x14ac:dyDescent="0.25">
      <c r="B42" s="58" t="s">
        <v>47</v>
      </c>
      <c r="C42" s="33">
        <v>130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/>
      <c r="M42" s="58">
        <f t="shared" si="0"/>
        <v>0</v>
      </c>
      <c r="N42" s="33">
        <f t="shared" si="9"/>
        <v>0</v>
      </c>
      <c r="O42" s="71">
        <f t="shared" si="10"/>
        <v>0</v>
      </c>
      <c r="P42" s="57"/>
      <c r="Q42" s="58">
        <v>2.5</v>
      </c>
      <c r="R42" s="58">
        <v>9.5</v>
      </c>
      <c r="S42" s="58"/>
      <c r="T42" s="58"/>
      <c r="U42" s="58"/>
      <c r="V42" s="58"/>
      <c r="W42" s="58"/>
      <c r="X42" s="58">
        <f t="shared" si="1"/>
        <v>12</v>
      </c>
      <c r="Y42" s="33">
        <f t="shared" si="2"/>
        <v>1.56</v>
      </c>
      <c r="Z42" s="72">
        <f t="shared" si="11"/>
        <v>0.33600000000000002</v>
      </c>
      <c r="AA42" s="73">
        <f t="shared" si="3"/>
        <v>0.33600000000000002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/>
      <c r="AK42" s="58">
        <f t="shared" si="4"/>
        <v>0</v>
      </c>
      <c r="AL42" s="33">
        <f t="shared" si="12"/>
        <v>0</v>
      </c>
      <c r="AM42" s="71">
        <f t="shared" si="13"/>
        <v>0</v>
      </c>
      <c r="AN42" s="57"/>
      <c r="AO42" s="58">
        <v>3</v>
      </c>
      <c r="AP42" s="58">
        <v>10.199999999999999</v>
      </c>
      <c r="AQ42" s="58"/>
      <c r="AR42" s="58"/>
      <c r="AS42" s="58"/>
      <c r="AT42" s="58"/>
      <c r="AU42" s="58"/>
      <c r="AV42" s="58">
        <f t="shared" si="5"/>
        <v>13.2</v>
      </c>
      <c r="AW42" s="33">
        <f t="shared" si="6"/>
        <v>1.716</v>
      </c>
      <c r="AX42" s="64">
        <f t="shared" si="14"/>
        <v>9.2399999999999996E-2</v>
      </c>
      <c r="AY42" s="75">
        <f t="shared" si="7"/>
        <v>9.2399999999999996E-2</v>
      </c>
      <c r="AZ42" s="76">
        <f t="shared" si="8"/>
        <v>0.4284</v>
      </c>
    </row>
    <row r="43" spans="2:52" x14ac:dyDescent="0.25">
      <c r="B43" s="58" t="s">
        <v>122</v>
      </c>
      <c r="C43" s="33">
        <v>195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/>
      <c r="M43" s="58">
        <f t="shared" si="0"/>
        <v>0</v>
      </c>
      <c r="N43" s="33">
        <f t="shared" si="9"/>
        <v>0</v>
      </c>
      <c r="O43" s="71">
        <f t="shared" si="10"/>
        <v>0</v>
      </c>
      <c r="P43" s="57"/>
      <c r="Q43" s="58"/>
      <c r="R43" s="58">
        <v>205.9</v>
      </c>
      <c r="S43" s="58"/>
      <c r="T43" s="58"/>
      <c r="U43" s="58"/>
      <c r="V43" s="58"/>
      <c r="W43" s="58"/>
      <c r="X43" s="58">
        <f t="shared" si="1"/>
        <v>205.9</v>
      </c>
      <c r="Y43" s="33">
        <f t="shared" si="2"/>
        <v>40.150500000000001</v>
      </c>
      <c r="Z43" s="72">
        <f t="shared" si="11"/>
        <v>5.7652000000000001</v>
      </c>
      <c r="AA43" s="73">
        <f t="shared" si="3"/>
        <v>5.7652000000000001</v>
      </c>
      <c r="AB43" s="74">
        <v>140</v>
      </c>
      <c r="AC43" s="58">
        <v>140</v>
      </c>
      <c r="AD43" s="57"/>
      <c r="AE43" s="58"/>
      <c r="AF43" s="58"/>
      <c r="AG43" s="58"/>
      <c r="AH43" s="58"/>
      <c r="AI43" s="58"/>
      <c r="AJ43" s="58"/>
      <c r="AK43" s="58">
        <f t="shared" si="4"/>
        <v>0</v>
      </c>
      <c r="AL43" s="33">
        <f t="shared" si="12"/>
        <v>0</v>
      </c>
      <c r="AM43" s="71">
        <f t="shared" si="13"/>
        <v>0</v>
      </c>
      <c r="AN43" s="57"/>
      <c r="AO43" s="58"/>
      <c r="AP43" s="58">
        <v>219.6</v>
      </c>
      <c r="AQ43" s="58"/>
      <c r="AR43" s="58"/>
      <c r="AS43" s="58"/>
      <c r="AT43" s="58"/>
      <c r="AU43" s="58"/>
      <c r="AV43" s="58">
        <f t="shared" si="5"/>
        <v>219.6</v>
      </c>
      <c r="AW43" s="33">
        <f t="shared" si="6"/>
        <v>42.822000000000003</v>
      </c>
      <c r="AX43" s="64">
        <f t="shared" si="14"/>
        <v>1.5372000000000001</v>
      </c>
      <c r="AY43" s="75">
        <f t="shared" si="7"/>
        <v>1.5372000000000001</v>
      </c>
      <c r="AZ43" s="76">
        <f t="shared" si="8"/>
        <v>7.3024000000000004</v>
      </c>
    </row>
    <row r="44" spans="2:52" x14ac:dyDescent="0.25">
      <c r="B44" s="58" t="s">
        <v>37</v>
      </c>
      <c r="C44" s="33">
        <v>50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/>
      <c r="M44" s="58">
        <f t="shared" si="0"/>
        <v>0</v>
      </c>
      <c r="N44" s="33">
        <f t="shared" si="9"/>
        <v>0</v>
      </c>
      <c r="O44" s="71">
        <f t="shared" si="10"/>
        <v>0</v>
      </c>
      <c r="P44" s="57"/>
      <c r="Q44" s="58"/>
      <c r="R44" s="58"/>
      <c r="S44" s="58">
        <v>120</v>
      </c>
      <c r="T44" s="58"/>
      <c r="U44" s="58"/>
      <c r="V44" s="58"/>
      <c r="W44" s="58"/>
      <c r="X44" s="58">
        <f t="shared" si="1"/>
        <v>120</v>
      </c>
      <c r="Y44" s="33">
        <f t="shared" si="2"/>
        <v>6</v>
      </c>
      <c r="Z44" s="72">
        <f t="shared" si="11"/>
        <v>3.36</v>
      </c>
      <c r="AA44" s="73">
        <f t="shared" si="3"/>
        <v>3.36</v>
      </c>
      <c r="AB44" s="74">
        <v>60</v>
      </c>
      <c r="AC44" s="58">
        <v>60</v>
      </c>
      <c r="AD44" s="57"/>
      <c r="AE44" s="58"/>
      <c r="AF44" s="58"/>
      <c r="AG44" s="58"/>
      <c r="AH44" s="58"/>
      <c r="AI44" s="58"/>
      <c r="AJ44" s="58"/>
      <c r="AK44" s="58">
        <f t="shared" si="4"/>
        <v>0</v>
      </c>
      <c r="AL44" s="33">
        <f t="shared" si="12"/>
        <v>0</v>
      </c>
      <c r="AM44" s="71">
        <f t="shared" si="13"/>
        <v>0</v>
      </c>
      <c r="AN44" s="57"/>
      <c r="AO44" s="58"/>
      <c r="AP44" s="58"/>
      <c r="AQ44" s="58">
        <v>120</v>
      </c>
      <c r="AR44" s="58"/>
      <c r="AS44" s="58"/>
      <c r="AT44" s="58"/>
      <c r="AU44" s="58"/>
      <c r="AV44" s="58">
        <f t="shared" si="5"/>
        <v>120</v>
      </c>
      <c r="AW44" s="33">
        <f t="shared" si="6"/>
        <v>6</v>
      </c>
      <c r="AX44" s="64">
        <f t="shared" si="14"/>
        <v>0.84</v>
      </c>
      <c r="AY44" s="75">
        <f t="shared" si="7"/>
        <v>0.84</v>
      </c>
      <c r="AZ44" s="76">
        <f t="shared" si="8"/>
        <v>4.2</v>
      </c>
    </row>
    <row r="45" spans="2:52" x14ac:dyDescent="0.25">
      <c r="B45" s="58" t="s">
        <v>96</v>
      </c>
      <c r="C45" s="33">
        <v>150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/>
      <c r="M45" s="58">
        <f t="shared" si="0"/>
        <v>0</v>
      </c>
      <c r="N45" s="33">
        <f t="shared" si="9"/>
        <v>0</v>
      </c>
      <c r="O45" s="71">
        <f t="shared" si="10"/>
        <v>0</v>
      </c>
      <c r="P45" s="57"/>
      <c r="Q45" s="58"/>
      <c r="R45" s="58"/>
      <c r="S45" s="58"/>
      <c r="T45" s="58">
        <v>25</v>
      </c>
      <c r="U45" s="58"/>
      <c r="V45" s="58"/>
      <c r="W45" s="58"/>
      <c r="X45" s="58">
        <f t="shared" si="1"/>
        <v>25</v>
      </c>
      <c r="Y45" s="33">
        <f t="shared" si="2"/>
        <v>3.75</v>
      </c>
      <c r="Z45" s="72">
        <f t="shared" si="11"/>
        <v>0.7</v>
      </c>
      <c r="AA45" s="73">
        <f t="shared" si="3"/>
        <v>0.7</v>
      </c>
      <c r="AB45" s="74">
        <v>140</v>
      </c>
      <c r="AC45" s="58">
        <v>140</v>
      </c>
      <c r="AD45" s="57"/>
      <c r="AE45" s="58"/>
      <c r="AF45" s="58"/>
      <c r="AG45" s="58"/>
      <c r="AH45" s="58"/>
      <c r="AI45" s="58"/>
      <c r="AJ45" s="58"/>
      <c r="AK45" s="58">
        <f t="shared" si="4"/>
        <v>0</v>
      </c>
      <c r="AL45" s="33">
        <f t="shared" si="12"/>
        <v>0</v>
      </c>
      <c r="AM45" s="71">
        <f t="shared" si="13"/>
        <v>0</v>
      </c>
      <c r="AN45" s="57"/>
      <c r="AO45" s="58"/>
      <c r="AP45" s="58"/>
      <c r="AQ45" s="58"/>
      <c r="AR45" s="58">
        <v>25</v>
      </c>
      <c r="AS45" s="58"/>
      <c r="AT45" s="58"/>
      <c r="AU45" s="58"/>
      <c r="AV45" s="58">
        <f t="shared" si="5"/>
        <v>25</v>
      </c>
      <c r="AW45" s="33">
        <f t="shared" si="6"/>
        <v>3.75</v>
      </c>
      <c r="AX45" s="64">
        <f t="shared" si="14"/>
        <v>0.17499999999999999</v>
      </c>
      <c r="AY45" s="75">
        <f t="shared" si="7"/>
        <v>0.17499999999999999</v>
      </c>
      <c r="AZ45" s="76">
        <f t="shared" si="8"/>
        <v>0.875</v>
      </c>
    </row>
    <row r="46" spans="2:52" x14ac:dyDescent="0.25">
      <c r="B46" s="58" t="s">
        <v>23</v>
      </c>
      <c r="C46" s="33">
        <v>45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/>
      <c r="M46" s="58">
        <f t="shared" si="0"/>
        <v>0</v>
      </c>
      <c r="N46" s="33">
        <f t="shared" si="9"/>
        <v>0</v>
      </c>
      <c r="O46" s="71">
        <f t="shared" si="10"/>
        <v>0</v>
      </c>
      <c r="P46" s="57"/>
      <c r="Q46" s="58"/>
      <c r="R46" s="58"/>
      <c r="S46" s="58"/>
      <c r="T46" s="58"/>
      <c r="U46" s="58"/>
      <c r="V46" s="58">
        <v>50</v>
      </c>
      <c r="W46" s="58"/>
      <c r="X46" s="58">
        <f t="shared" si="1"/>
        <v>50</v>
      </c>
      <c r="Y46" s="33">
        <f t="shared" si="2"/>
        <v>2.25</v>
      </c>
      <c r="Z46" s="72">
        <f t="shared" si="11"/>
        <v>1.4</v>
      </c>
      <c r="AA46" s="73">
        <f t="shared" si="3"/>
        <v>1.4</v>
      </c>
      <c r="AB46" s="74">
        <v>60</v>
      </c>
      <c r="AC46" s="58">
        <v>60</v>
      </c>
      <c r="AD46" s="57"/>
      <c r="AE46" s="58"/>
      <c r="AF46" s="58"/>
      <c r="AG46" s="58"/>
      <c r="AH46" s="58"/>
      <c r="AI46" s="58"/>
      <c r="AJ46" s="58"/>
      <c r="AK46" s="58">
        <f t="shared" si="4"/>
        <v>0</v>
      </c>
      <c r="AL46" s="33">
        <f t="shared" si="12"/>
        <v>0</v>
      </c>
      <c r="AM46" s="71">
        <f t="shared" si="13"/>
        <v>0</v>
      </c>
      <c r="AN46" s="57"/>
      <c r="AO46" s="58"/>
      <c r="AP46" s="58"/>
      <c r="AQ46" s="58"/>
      <c r="AR46" s="58"/>
      <c r="AS46" s="58"/>
      <c r="AT46" s="58">
        <v>70</v>
      </c>
      <c r="AU46" s="58"/>
      <c r="AV46" s="58">
        <f t="shared" si="5"/>
        <v>70</v>
      </c>
      <c r="AW46" s="33">
        <f t="shared" si="6"/>
        <v>3.15</v>
      </c>
      <c r="AX46" s="64">
        <f t="shared" si="14"/>
        <v>0.49</v>
      </c>
      <c r="AY46" s="75">
        <f t="shared" si="7"/>
        <v>0.49</v>
      </c>
      <c r="AZ46" s="76">
        <f t="shared" si="8"/>
        <v>1.89</v>
      </c>
    </row>
    <row r="47" spans="2:52" x14ac:dyDescent="0.25">
      <c r="B47" s="58" t="s">
        <v>102</v>
      </c>
      <c r="C47" s="33">
        <v>13</v>
      </c>
      <c r="D47" s="58">
        <v>140</v>
      </c>
      <c r="E47" s="70">
        <v>140</v>
      </c>
      <c r="F47" s="57"/>
      <c r="G47" s="58"/>
      <c r="H47" s="58"/>
      <c r="I47" s="58"/>
      <c r="J47" s="58"/>
      <c r="K47" s="58">
        <v>250</v>
      </c>
      <c r="L47" s="58"/>
      <c r="M47" s="58">
        <f t="shared" si="0"/>
        <v>250</v>
      </c>
      <c r="N47" s="33">
        <f t="shared" si="9"/>
        <v>3.25</v>
      </c>
      <c r="O47" s="71">
        <f t="shared" si="10"/>
        <v>7</v>
      </c>
      <c r="P47" s="57"/>
      <c r="Q47" s="58"/>
      <c r="R47" s="58"/>
      <c r="S47" s="58"/>
      <c r="T47" s="58"/>
      <c r="U47" s="58"/>
      <c r="V47" s="58"/>
      <c r="W47" s="58">
        <v>250</v>
      </c>
      <c r="X47" s="58">
        <f t="shared" si="1"/>
        <v>250</v>
      </c>
      <c r="Y47" s="33">
        <f t="shared" si="2"/>
        <v>3.25</v>
      </c>
      <c r="Z47" s="72">
        <f t="shared" si="11"/>
        <v>7</v>
      </c>
      <c r="AA47" s="73">
        <f t="shared" si="3"/>
        <v>14</v>
      </c>
      <c r="AB47" s="74">
        <v>140</v>
      </c>
      <c r="AC47" s="58">
        <v>140</v>
      </c>
      <c r="AD47" s="57"/>
      <c r="AE47" s="58"/>
      <c r="AF47" s="58"/>
      <c r="AG47" s="58"/>
      <c r="AH47" s="58"/>
      <c r="AI47" s="58">
        <v>250</v>
      </c>
      <c r="AJ47" s="58"/>
      <c r="AK47" s="58">
        <f t="shared" si="4"/>
        <v>250</v>
      </c>
      <c r="AL47" s="33">
        <f t="shared" si="12"/>
        <v>3.25</v>
      </c>
      <c r="AM47" s="71">
        <f t="shared" si="13"/>
        <v>1.75</v>
      </c>
      <c r="AN47" s="57"/>
      <c r="AO47" s="58"/>
      <c r="AP47" s="58"/>
      <c r="AQ47" s="58"/>
      <c r="AR47" s="58"/>
      <c r="AS47" s="58"/>
      <c r="AT47" s="58"/>
      <c r="AU47" s="58">
        <v>250</v>
      </c>
      <c r="AV47" s="58">
        <f t="shared" si="5"/>
        <v>250</v>
      </c>
      <c r="AW47" s="33">
        <f t="shared" si="6"/>
        <v>3.25</v>
      </c>
      <c r="AX47" s="64">
        <f t="shared" si="14"/>
        <v>1.75</v>
      </c>
      <c r="AY47" s="75">
        <f t="shared" si="7"/>
        <v>3.5</v>
      </c>
      <c r="AZ47" s="76">
        <f t="shared" si="8"/>
        <v>17.5</v>
      </c>
    </row>
    <row r="48" spans="2:52" x14ac:dyDescent="0.25">
      <c r="B48" s="58" t="s">
        <v>175</v>
      </c>
      <c r="C48" s="33">
        <v>120</v>
      </c>
      <c r="D48" s="58">
        <v>140</v>
      </c>
      <c r="E48" s="70">
        <v>140</v>
      </c>
      <c r="F48" s="57"/>
      <c r="G48" s="58"/>
      <c r="H48" s="58"/>
      <c r="I48" s="58"/>
      <c r="J48" s="58"/>
      <c r="K48" s="58"/>
      <c r="L48" s="58">
        <v>175</v>
      </c>
      <c r="M48" s="58">
        <f t="shared" si="0"/>
        <v>175</v>
      </c>
      <c r="N48" s="33">
        <f t="shared" si="9"/>
        <v>21</v>
      </c>
      <c r="O48" s="71">
        <f t="shared" si="10"/>
        <v>4.9000000000000004</v>
      </c>
      <c r="P48" s="57"/>
      <c r="Q48" s="58"/>
      <c r="R48" s="58"/>
      <c r="S48" s="58"/>
      <c r="T48" s="58"/>
      <c r="U48" s="58"/>
      <c r="V48" s="58"/>
      <c r="W48" s="58"/>
      <c r="X48" s="58">
        <f t="shared" si="1"/>
        <v>0</v>
      </c>
      <c r="Y48" s="33">
        <f t="shared" si="2"/>
        <v>0</v>
      </c>
      <c r="Z48" s="72">
        <f t="shared" si="11"/>
        <v>0</v>
      </c>
      <c r="AA48" s="73">
        <f t="shared" si="3"/>
        <v>4.9000000000000004</v>
      </c>
      <c r="AB48" s="74">
        <v>140</v>
      </c>
      <c r="AC48" s="58">
        <v>140</v>
      </c>
      <c r="AD48" s="57"/>
      <c r="AE48" s="58"/>
      <c r="AF48" s="58"/>
      <c r="AG48" s="58"/>
      <c r="AH48" s="58"/>
      <c r="AI48" s="58"/>
      <c r="AJ48" s="58">
        <v>118</v>
      </c>
      <c r="AK48" s="58">
        <f t="shared" si="4"/>
        <v>118</v>
      </c>
      <c r="AL48" s="33">
        <f t="shared" si="12"/>
        <v>14.16</v>
      </c>
      <c r="AM48" s="71">
        <f t="shared" si="13"/>
        <v>0.82599999999999996</v>
      </c>
      <c r="AN48" s="57"/>
      <c r="AO48" s="58"/>
      <c r="AP48" s="58"/>
      <c r="AQ48" s="58"/>
      <c r="AR48" s="58"/>
      <c r="AS48" s="58"/>
      <c r="AT48" s="58"/>
      <c r="AU48" s="58"/>
      <c r="AV48" s="58">
        <f t="shared" si="5"/>
        <v>0</v>
      </c>
      <c r="AW48" s="33">
        <f t="shared" si="6"/>
        <v>0</v>
      </c>
      <c r="AX48" s="64">
        <f t="shared" si="14"/>
        <v>0</v>
      </c>
      <c r="AY48" s="75">
        <f t="shared" si="7"/>
        <v>0.82599999999999996</v>
      </c>
      <c r="AZ48" s="76">
        <f t="shared" si="8"/>
        <v>5.726</v>
      </c>
    </row>
    <row r="49" spans="2:52" x14ac:dyDescent="0.25">
      <c r="B49" s="58"/>
      <c r="C49" s="33"/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/>
      <c r="M49" s="58">
        <f t="shared" si="0"/>
        <v>0</v>
      </c>
      <c r="N49" s="33">
        <f t="shared" si="9"/>
        <v>0</v>
      </c>
      <c r="O49" s="71">
        <f t="shared" si="10"/>
        <v>0</v>
      </c>
      <c r="P49" s="57"/>
      <c r="Q49" s="58"/>
      <c r="R49" s="58"/>
      <c r="S49" s="58"/>
      <c r="T49" s="58"/>
      <c r="U49" s="58"/>
      <c r="V49" s="58"/>
      <c r="W49" s="58"/>
      <c r="X49" s="58">
        <f t="shared" si="1"/>
        <v>0</v>
      </c>
      <c r="Y49" s="33">
        <f t="shared" si="2"/>
        <v>0</v>
      </c>
      <c r="Z49" s="72">
        <f t="shared" si="11"/>
        <v>0</v>
      </c>
      <c r="AA49" s="73">
        <f t="shared" si="3"/>
        <v>0</v>
      </c>
      <c r="AB49" s="74">
        <v>60</v>
      </c>
      <c r="AC49" s="58">
        <v>60</v>
      </c>
      <c r="AD49" s="57"/>
      <c r="AE49" s="58"/>
      <c r="AF49" s="58"/>
      <c r="AG49" s="58"/>
      <c r="AH49" s="58"/>
      <c r="AI49" s="58"/>
      <c r="AJ49" s="58"/>
      <c r="AK49" s="58">
        <f t="shared" si="4"/>
        <v>0</v>
      </c>
      <c r="AL49" s="33">
        <f t="shared" si="12"/>
        <v>0</v>
      </c>
      <c r="AM49" s="71">
        <f t="shared" si="13"/>
        <v>0</v>
      </c>
      <c r="AN49" s="57"/>
      <c r="AO49" s="58"/>
      <c r="AP49" s="58"/>
      <c r="AQ49" s="58"/>
      <c r="AR49" s="58"/>
      <c r="AS49" s="58"/>
      <c r="AT49" s="58"/>
      <c r="AU49" s="58"/>
      <c r="AV49" s="58">
        <f t="shared" si="5"/>
        <v>0</v>
      </c>
      <c r="AW49" s="33">
        <f t="shared" si="6"/>
        <v>0</v>
      </c>
      <c r="AX49" s="64">
        <f t="shared" si="14"/>
        <v>0</v>
      </c>
      <c r="AY49" s="75">
        <f t="shared" si="7"/>
        <v>0</v>
      </c>
      <c r="AZ49" s="76">
        <f t="shared" si="8"/>
        <v>0</v>
      </c>
    </row>
    <row r="50" spans="2:52" ht="16.5" thickBot="1" x14ac:dyDescent="0.3">
      <c r="B50" s="58"/>
      <c r="C50" s="33"/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/>
      <c r="M50" s="94">
        <f t="shared" si="0"/>
        <v>0</v>
      </c>
      <c r="N50" s="33">
        <f t="shared" si="9"/>
        <v>0</v>
      </c>
      <c r="O50" s="71">
        <f t="shared" si="10"/>
        <v>0</v>
      </c>
      <c r="P50" s="93"/>
      <c r="Q50" s="94"/>
      <c r="R50" s="94"/>
      <c r="S50" s="94"/>
      <c r="T50" s="94"/>
      <c r="U50" s="94"/>
      <c r="V50" s="94"/>
      <c r="W50" s="94"/>
      <c r="X50" s="94">
        <f t="shared" si="1"/>
        <v>0</v>
      </c>
      <c r="Y50" s="95">
        <f t="shared" si="2"/>
        <v>0</v>
      </c>
      <c r="Z50" s="97">
        <f t="shared" si="11"/>
        <v>0</v>
      </c>
      <c r="AA50" s="98">
        <f t="shared" si="3"/>
        <v>0</v>
      </c>
      <c r="AB50" s="74">
        <v>140</v>
      </c>
      <c r="AC50" s="58">
        <v>140</v>
      </c>
      <c r="AD50" s="57"/>
      <c r="AE50" s="58"/>
      <c r="AF50" s="58"/>
      <c r="AG50" s="58"/>
      <c r="AH50" s="58"/>
      <c r="AI50" s="58"/>
      <c r="AJ50" s="58"/>
      <c r="AK50" s="58">
        <f t="shared" si="4"/>
        <v>0</v>
      </c>
      <c r="AL50" s="33">
        <f t="shared" si="12"/>
        <v>0</v>
      </c>
      <c r="AM50" s="71">
        <f t="shared" si="13"/>
        <v>0</v>
      </c>
      <c r="AN50" s="93"/>
      <c r="AO50" s="94"/>
      <c r="AP50" s="94"/>
      <c r="AQ50" s="94"/>
      <c r="AR50" s="94"/>
      <c r="AS50" s="94"/>
      <c r="AT50" s="94"/>
      <c r="AU50" s="94"/>
      <c r="AV50" s="94">
        <f t="shared" si="5"/>
        <v>0</v>
      </c>
      <c r="AW50" s="33">
        <f t="shared" si="6"/>
        <v>0</v>
      </c>
      <c r="AX50" s="64">
        <f t="shared" si="14"/>
        <v>0</v>
      </c>
      <c r="AY50" s="99">
        <f t="shared" si="7"/>
        <v>0</v>
      </c>
      <c r="AZ50" s="76">
        <f t="shared" si="8"/>
        <v>0</v>
      </c>
    </row>
    <row r="51" spans="2:52" ht="16.5" thickBot="1" x14ac:dyDescent="0.3">
      <c r="B51" s="58"/>
      <c r="C51" s="33"/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/>
      <c r="M51" s="94">
        <f t="shared" si="0"/>
        <v>0</v>
      </c>
      <c r="N51" s="33">
        <f t="shared" si="9"/>
        <v>0</v>
      </c>
      <c r="O51" s="71">
        <f t="shared" si="10"/>
        <v>0</v>
      </c>
      <c r="P51" s="93"/>
      <c r="Q51" s="94"/>
      <c r="R51" s="94"/>
      <c r="S51" s="94"/>
      <c r="T51" s="94"/>
      <c r="U51" s="94"/>
      <c r="V51" s="94"/>
      <c r="W51" s="94"/>
      <c r="X51" s="94">
        <f t="shared" si="1"/>
        <v>0</v>
      </c>
      <c r="Y51" s="95">
        <f t="shared" si="2"/>
        <v>0</v>
      </c>
      <c r="Z51" s="97">
        <f t="shared" si="11"/>
        <v>0</v>
      </c>
      <c r="AA51" s="98">
        <f t="shared" si="3"/>
        <v>0</v>
      </c>
      <c r="AB51" s="74">
        <v>140</v>
      </c>
      <c r="AC51" s="58">
        <v>140</v>
      </c>
      <c r="AD51" s="57"/>
      <c r="AE51" s="58"/>
      <c r="AF51" s="58"/>
      <c r="AG51" s="58"/>
      <c r="AH51" s="58"/>
      <c r="AI51" s="58"/>
      <c r="AJ51" s="58"/>
      <c r="AK51" s="58">
        <f t="shared" si="4"/>
        <v>0</v>
      </c>
      <c r="AL51" s="33">
        <f t="shared" si="12"/>
        <v>0</v>
      </c>
      <c r="AM51" s="71">
        <f t="shared" si="13"/>
        <v>0</v>
      </c>
      <c r="AN51" s="93"/>
      <c r="AO51" s="94"/>
      <c r="AP51" s="94"/>
      <c r="AQ51" s="94"/>
      <c r="AR51" s="94"/>
      <c r="AS51" s="94"/>
      <c r="AT51" s="94"/>
      <c r="AU51" s="94"/>
      <c r="AV51" s="94">
        <f t="shared" si="5"/>
        <v>0</v>
      </c>
      <c r="AW51" s="33">
        <f t="shared" si="6"/>
        <v>0</v>
      </c>
      <c r="AX51" s="64">
        <f t="shared" si="14"/>
        <v>0</v>
      </c>
      <c r="AY51" s="99">
        <f t="shared" si="7"/>
        <v>0</v>
      </c>
      <c r="AZ51" s="76">
        <f t="shared" si="8"/>
        <v>0</v>
      </c>
    </row>
    <row r="52" spans="2:52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/>
      <c r="M52" s="94">
        <f t="shared" si="0"/>
        <v>0</v>
      </c>
      <c r="N52" s="33">
        <f t="shared" si="9"/>
        <v>0</v>
      </c>
      <c r="O52" s="71">
        <f t="shared" si="10"/>
        <v>0</v>
      </c>
      <c r="P52" s="93"/>
      <c r="Q52" s="94"/>
      <c r="R52" s="94"/>
      <c r="S52" s="94"/>
      <c r="T52" s="94"/>
      <c r="U52" s="94"/>
      <c r="V52" s="94"/>
      <c r="W52" s="94"/>
      <c r="X52" s="94">
        <f t="shared" si="1"/>
        <v>0</v>
      </c>
      <c r="Y52" s="95">
        <f t="shared" si="2"/>
        <v>0</v>
      </c>
      <c r="Z52" s="97">
        <f t="shared" si="11"/>
        <v>0</v>
      </c>
      <c r="AA52" s="98">
        <f t="shared" si="3"/>
        <v>0</v>
      </c>
      <c r="AB52" s="74">
        <v>140</v>
      </c>
      <c r="AC52" s="58">
        <v>140</v>
      </c>
      <c r="AD52" s="57"/>
      <c r="AE52" s="58"/>
      <c r="AF52" s="58"/>
      <c r="AG52" s="58"/>
      <c r="AH52" s="58"/>
      <c r="AI52" s="58"/>
      <c r="AJ52" s="58"/>
      <c r="AK52" s="58">
        <f t="shared" si="4"/>
        <v>0</v>
      </c>
      <c r="AL52" s="33">
        <f t="shared" si="12"/>
        <v>0</v>
      </c>
      <c r="AM52" s="71">
        <f t="shared" si="13"/>
        <v>0</v>
      </c>
      <c r="AN52" s="93"/>
      <c r="AO52" s="94"/>
      <c r="AP52" s="94"/>
      <c r="AQ52" s="94"/>
      <c r="AR52" s="94"/>
      <c r="AS52" s="94"/>
      <c r="AT52" s="94"/>
      <c r="AU52" s="94"/>
      <c r="AV52" s="94">
        <f t="shared" si="5"/>
        <v>0</v>
      </c>
      <c r="AW52" s="33">
        <f t="shared" si="6"/>
        <v>0</v>
      </c>
      <c r="AX52" s="64">
        <f t="shared" si="14"/>
        <v>0</v>
      </c>
      <c r="AY52" s="99">
        <f t="shared" si="7"/>
        <v>0</v>
      </c>
      <c r="AZ52" s="76">
        <f t="shared" si="8"/>
        <v>0</v>
      </c>
    </row>
    <row r="53" spans="2:52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3"/>
      <c r="M53" s="104" t="s">
        <v>55</v>
      </c>
      <c r="N53" s="105">
        <f>SUM(N26:N52)</f>
        <v>124.916</v>
      </c>
      <c r="O53" s="106"/>
      <c r="P53" s="107"/>
      <c r="Q53" s="108"/>
      <c r="R53" s="108"/>
      <c r="S53" s="108"/>
      <c r="T53" s="108"/>
      <c r="U53" s="108"/>
      <c r="V53" s="108"/>
      <c r="W53" s="108"/>
      <c r="X53" s="108"/>
      <c r="Y53" s="109">
        <f>SUM(Y26:Y52)</f>
        <v>102.6015</v>
      </c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2">
        <f>SUM(AL26:AL52)</f>
        <v>133.39250000000001</v>
      </c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2">
        <f>SUM(AW26:AW52)</f>
        <v>118.05200000000001</v>
      </c>
      <c r="AX53" s="111"/>
      <c r="AY53" s="113"/>
      <c r="AZ53" s="114"/>
    </row>
    <row r="55" spans="2:52" x14ac:dyDescent="0.25">
      <c r="B55" s="148">
        <f>N53+Y53</f>
        <v>227.51749999999998</v>
      </c>
    </row>
    <row r="56" spans="2:52" x14ac:dyDescent="0.25">
      <c r="B56" s="148">
        <f>AL53+AW53</f>
        <v>251.44450000000001</v>
      </c>
    </row>
    <row r="59" spans="2:52" s="79" customFormat="1" x14ac:dyDescent="0.25">
      <c r="AZ59" s="80"/>
    </row>
  </sheetData>
  <mergeCells count="77">
    <mergeCell ref="AY17:AY25"/>
    <mergeCell ref="J18:J23"/>
    <mergeCell ref="B8:AZ8"/>
    <mergeCell ref="B2:F2"/>
    <mergeCell ref="C4:F4"/>
    <mergeCell ref="G4:L4"/>
    <mergeCell ref="AE4:AJ4"/>
    <mergeCell ref="B6:L6"/>
    <mergeCell ref="Y18:Y23"/>
    <mergeCell ref="Z18:Z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O17"/>
    <mergeCell ref="P17:Z17"/>
    <mergeCell ref="O18:O23"/>
    <mergeCell ref="AA17:AA25"/>
    <mergeCell ref="AD17:AM17"/>
    <mergeCell ref="AN17:AX17"/>
    <mergeCell ref="AR18:AR23"/>
    <mergeCell ref="AS18:AS23"/>
    <mergeCell ref="K18:K23"/>
    <mergeCell ref="L18:L23"/>
    <mergeCell ref="M18:M23"/>
    <mergeCell ref="N18:N23"/>
    <mergeCell ref="AD18:AD23"/>
    <mergeCell ref="P18:P23"/>
    <mergeCell ref="V18:V23"/>
    <mergeCell ref="W18:W23"/>
    <mergeCell ref="X18:X23"/>
    <mergeCell ref="M25:O25"/>
    <mergeCell ref="X25:Z25"/>
    <mergeCell ref="Q18:Q23"/>
    <mergeCell ref="R18:R23"/>
    <mergeCell ref="S18:S23"/>
    <mergeCell ref="T18:T23"/>
    <mergeCell ref="U18:U23"/>
    <mergeCell ref="AK25:AM25"/>
    <mergeCell ref="AV25:AX25"/>
    <mergeCell ref="AT18:AT23"/>
    <mergeCell ref="AU18:AU23"/>
    <mergeCell ref="X24:Z24"/>
    <mergeCell ref="AD24:AJ24"/>
    <mergeCell ref="AK24:AM24"/>
    <mergeCell ref="AN24:AU24"/>
    <mergeCell ref="AV18:AV23"/>
    <mergeCell ref="AP18:AP23"/>
    <mergeCell ref="AE18:AE23"/>
    <mergeCell ref="AF18:AF23"/>
    <mergeCell ref="AG18:AG23"/>
    <mergeCell ref="AH18:AH23"/>
    <mergeCell ref="B53:C53"/>
    <mergeCell ref="B18:B25"/>
    <mergeCell ref="C18:C25"/>
    <mergeCell ref="F18:F23"/>
    <mergeCell ref="G18:G23"/>
    <mergeCell ref="H18:H23"/>
    <mergeCell ref="I18:I23"/>
    <mergeCell ref="AW18:AW23"/>
    <mergeCell ref="AX18:AX23"/>
    <mergeCell ref="F24:L24"/>
    <mergeCell ref="M24:O24"/>
    <mergeCell ref="P24:W24"/>
    <mergeCell ref="AV24:AX24"/>
    <mergeCell ref="AI18:AI23"/>
    <mergeCell ref="AJ18:AJ23"/>
    <mergeCell ref="AK18:AK23"/>
    <mergeCell ref="AL18:AL23"/>
    <mergeCell ref="AM18:AM23"/>
    <mergeCell ref="AN18:AN23"/>
    <mergeCell ref="AO18:AO23"/>
    <mergeCell ref="AQ18:AQ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tabSelected="1" workbookViewId="0">
      <selection activeCell="N11" sqref="N11"/>
    </sheetView>
  </sheetViews>
  <sheetFormatPr defaultRowHeight="15" x14ac:dyDescent="0.25"/>
  <cols>
    <col min="1" max="1" width="17.5703125" customWidth="1"/>
  </cols>
  <sheetData>
    <row r="2" spans="1:5" x14ac:dyDescent="0.25">
      <c r="D2" t="s">
        <v>181</v>
      </c>
    </row>
    <row r="3" spans="1:5" x14ac:dyDescent="0.25">
      <c r="A3" t="s">
        <v>180</v>
      </c>
      <c r="B3" s="149">
        <f>'1 день'!B53+'2 день'!B57+'3 день'!B55+'4 день'!B56+'5 день'!B56+'6 день'!B55+'7 день'!B55+'8 день'!B55+'9 день'!B55+'10 день'!B56+'11день'!B53+'12 день'!B57+'13 день'!B55+'14 день '!B56+'15 день'!B56+'16 день'!B55+'17 день'!B55</f>
        <v>3899.5601666666666</v>
      </c>
      <c r="D3">
        <f>229.39*17</f>
        <v>3899.6299999999997</v>
      </c>
      <c r="E3" s="149">
        <f>B3-D3</f>
        <v>-6.9833333333008341E-2</v>
      </c>
    </row>
    <row r="4" spans="1:5" x14ac:dyDescent="0.25">
      <c r="A4" t="s">
        <v>182</v>
      </c>
      <c r="B4" s="149">
        <f>'1 день'!B54+'2 день'!B58+'3 день'!B56+'4 день'!B57+'5 день'!B57+'6 день'!B56+'7 день'!B56+'8 день'!B56+'9 день'!B56+'10 день'!B57+'11день'!B54+'12 день'!B58+'13 день'!B56+'14 день '!B57+'15 день'!B57+'16 день'!B56+'17 день'!B56</f>
        <v>4528.6251666666667</v>
      </c>
      <c r="D4">
        <f>266.39*17</f>
        <v>4528.63</v>
      </c>
      <c r="E4" s="149">
        <f>B4-D4</f>
        <v>-4.8333333334085182E-3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61"/>
  <sheetViews>
    <sheetView topLeftCell="P4" zoomScale="90" zoomScaleNormal="90" workbookViewId="0">
      <selection activeCell="AU30" sqref="AU30"/>
    </sheetView>
  </sheetViews>
  <sheetFormatPr defaultColWidth="8.7109375" defaultRowHeight="15.75" x14ac:dyDescent="0.25"/>
  <cols>
    <col min="1" max="1" width="3.5703125" style="5" customWidth="1"/>
    <col min="2" max="2" width="15.85546875" style="5" customWidth="1"/>
    <col min="3" max="3" width="6.5703125" style="5" customWidth="1"/>
    <col min="4" max="5" width="6.5703125" style="5" hidden="1" customWidth="1"/>
    <col min="6" max="13" width="5.5703125" style="5" customWidth="1"/>
    <col min="14" max="14" width="6.5703125" style="5" customWidth="1"/>
    <col min="15" max="15" width="6.85546875" style="5" customWidth="1"/>
    <col min="16" max="24" width="5.5703125" style="5" customWidth="1"/>
    <col min="25" max="25" width="6.42578125" style="5" customWidth="1"/>
    <col min="26" max="26" width="5.5703125" style="5" customWidth="1"/>
    <col min="27" max="27" width="6.5703125" style="5" customWidth="1"/>
    <col min="28" max="29" width="5.5703125" style="5" hidden="1" customWidth="1"/>
    <col min="30" max="37" width="5.5703125" style="5" customWidth="1"/>
    <col min="38" max="38" width="6.28515625" style="5" customWidth="1"/>
    <col min="39" max="39" width="6.5703125" style="5" customWidth="1"/>
    <col min="40" max="48" width="5.5703125" style="5" customWidth="1"/>
    <col min="49" max="49" width="6.42578125" style="5" customWidth="1"/>
    <col min="50" max="50" width="5.5703125" style="5" customWidth="1"/>
    <col min="51" max="51" width="6.5703125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L4" s="182"/>
      <c r="AE4" s="182" t="s">
        <v>3</v>
      </c>
      <c r="AF4" s="182"/>
      <c r="AG4" s="182"/>
      <c r="AH4" s="182"/>
      <c r="AI4" s="182"/>
      <c r="AJ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AD5" s="2"/>
      <c r="AE5" s="2"/>
      <c r="AF5" s="2"/>
      <c r="AG5" s="2"/>
      <c r="AH5" s="2"/>
      <c r="AI5" s="2"/>
      <c r="AJ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64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25"/>
      <c r="C14" s="25"/>
    </row>
    <row r="15" spans="2:52" ht="16.5" thickBot="1" x14ac:dyDescent="0.3">
      <c r="B15" s="25"/>
      <c r="C15" s="25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26"/>
      <c r="C17" s="26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7" t="s">
        <v>21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5"/>
      <c r="AM17" s="166"/>
      <c r="AN17" s="167" t="s">
        <v>21</v>
      </c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65</v>
      </c>
      <c r="G18" s="161" t="s">
        <v>66</v>
      </c>
      <c r="H18" s="161" t="s">
        <v>67</v>
      </c>
      <c r="I18" s="161" t="s">
        <v>74</v>
      </c>
      <c r="J18" s="161" t="s">
        <v>32</v>
      </c>
      <c r="K18" s="161" t="s">
        <v>102</v>
      </c>
      <c r="L18" s="161" t="s">
        <v>177</v>
      </c>
      <c r="M18" s="161" t="s">
        <v>53</v>
      </c>
      <c r="N18" s="161" t="s">
        <v>54</v>
      </c>
      <c r="O18" s="174" t="s">
        <v>57</v>
      </c>
      <c r="P18" s="173" t="s">
        <v>76</v>
      </c>
      <c r="Q18" s="161" t="s">
        <v>77</v>
      </c>
      <c r="R18" s="161" t="s">
        <v>78</v>
      </c>
      <c r="S18" s="161" t="s">
        <v>37</v>
      </c>
      <c r="T18" s="161" t="s">
        <v>79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65</v>
      </c>
      <c r="AE18" s="161" t="s">
        <v>66</v>
      </c>
      <c r="AF18" s="161" t="s">
        <v>67</v>
      </c>
      <c r="AG18" s="161" t="s">
        <v>74</v>
      </c>
      <c r="AH18" s="161" t="s">
        <v>32</v>
      </c>
      <c r="AI18" s="161" t="s">
        <v>102</v>
      </c>
      <c r="AJ18" s="161" t="s">
        <v>177</v>
      </c>
      <c r="AK18" s="161" t="s">
        <v>53</v>
      </c>
      <c r="AL18" s="161" t="s">
        <v>54</v>
      </c>
      <c r="AM18" s="174" t="s">
        <v>57</v>
      </c>
      <c r="AN18" s="173" t="s">
        <v>76</v>
      </c>
      <c r="AO18" s="161" t="s">
        <v>77</v>
      </c>
      <c r="AP18" s="161" t="s">
        <v>78</v>
      </c>
      <c r="AQ18" s="161" t="s">
        <v>37</v>
      </c>
      <c r="AR18" s="161" t="s">
        <v>79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61"/>
      <c r="O19" s="175"/>
      <c r="P19" s="173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61"/>
      <c r="AM19" s="175"/>
      <c r="AN19" s="173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61"/>
      <c r="O20" s="175"/>
      <c r="P20" s="173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61"/>
      <c r="AM20" s="175"/>
      <c r="AN20" s="173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61"/>
      <c r="O21" s="175"/>
      <c r="P21" s="173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61"/>
      <c r="AM21" s="175"/>
      <c r="AN21" s="173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61"/>
      <c r="O22" s="175"/>
      <c r="P22" s="173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61"/>
      <c r="AM22" s="175"/>
      <c r="AN22" s="173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21.6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61"/>
      <c r="O23" s="176"/>
      <c r="P23" s="173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61"/>
      <c r="AM23" s="176"/>
      <c r="AN23" s="173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/>
      <c r="M24" s="157" t="s">
        <v>56</v>
      </c>
      <c r="N24" s="157"/>
      <c r="O24" s="158"/>
      <c r="P24" s="159" t="s">
        <v>13</v>
      </c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/>
      <c r="AK24" s="157" t="s">
        <v>56</v>
      </c>
      <c r="AL24" s="157"/>
      <c r="AM24" s="158"/>
      <c r="AN24" s="159" t="s">
        <v>13</v>
      </c>
      <c r="AO24" s="153"/>
      <c r="AP24" s="153"/>
      <c r="AQ24" s="153"/>
      <c r="AR24" s="153"/>
      <c r="AS24" s="153"/>
      <c r="AT24" s="153"/>
      <c r="AU24" s="153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27">
        <v>200</v>
      </c>
      <c r="H25" s="27" t="s">
        <v>68</v>
      </c>
      <c r="I25" s="27">
        <v>100</v>
      </c>
      <c r="J25" s="137">
        <v>100</v>
      </c>
      <c r="K25" s="142">
        <v>250</v>
      </c>
      <c r="L25" s="27">
        <v>2</v>
      </c>
      <c r="M25" s="150">
        <v>28</v>
      </c>
      <c r="N25" s="150"/>
      <c r="O25" s="151"/>
      <c r="P25" s="20">
        <v>80</v>
      </c>
      <c r="Q25" s="27">
        <v>250</v>
      </c>
      <c r="R25" s="27">
        <v>300</v>
      </c>
      <c r="S25" s="27">
        <v>120</v>
      </c>
      <c r="T25" s="27">
        <v>200</v>
      </c>
      <c r="U25" s="27">
        <v>50</v>
      </c>
      <c r="V25" s="137">
        <v>50</v>
      </c>
      <c r="W25" s="27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250</v>
      </c>
      <c r="AE25" s="27">
        <v>200</v>
      </c>
      <c r="AF25" s="27" t="s">
        <v>61</v>
      </c>
      <c r="AG25" s="27">
        <v>200</v>
      </c>
      <c r="AH25" s="137">
        <v>150</v>
      </c>
      <c r="AI25" s="142">
        <v>250</v>
      </c>
      <c r="AJ25" s="27">
        <v>3</v>
      </c>
      <c r="AK25" s="150">
        <v>7</v>
      </c>
      <c r="AL25" s="150"/>
      <c r="AM25" s="151"/>
      <c r="AN25" s="20">
        <v>120</v>
      </c>
      <c r="AO25" s="27">
        <v>300</v>
      </c>
      <c r="AP25" s="27">
        <v>100</v>
      </c>
      <c r="AQ25" s="27">
        <v>200</v>
      </c>
      <c r="AR25" s="27">
        <v>120</v>
      </c>
      <c r="AS25" s="27">
        <v>200</v>
      </c>
      <c r="AT25" s="137">
        <v>70</v>
      </c>
      <c r="AU25" s="27">
        <v>250</v>
      </c>
      <c r="AV25" s="152">
        <v>7</v>
      </c>
      <c r="AW25" s="153"/>
      <c r="AX25" s="154"/>
      <c r="AY25" s="172"/>
      <c r="AZ25" s="192"/>
    </row>
    <row r="26" spans="2:52" x14ac:dyDescent="0.25">
      <c r="B26" s="14" t="s">
        <v>39</v>
      </c>
      <c r="C26" s="15">
        <v>38</v>
      </c>
      <c r="D26" s="14">
        <v>53.5</v>
      </c>
      <c r="E26" s="11">
        <v>50</v>
      </c>
      <c r="F26" s="57">
        <v>14.7</v>
      </c>
      <c r="G26" s="58"/>
      <c r="H26" s="58"/>
      <c r="I26" s="58"/>
      <c r="J26" s="58"/>
      <c r="K26" s="58"/>
      <c r="L26" s="58"/>
      <c r="M26" s="14">
        <f>SUM(F26:L26)</f>
        <v>14.7</v>
      </c>
      <c r="N26" s="15">
        <f>C26*M26/1000</f>
        <v>0.55859999999999999</v>
      </c>
      <c r="O26" s="37">
        <f>M26*$M$25/1000</f>
        <v>0.41159999999999997</v>
      </c>
      <c r="P26" s="13"/>
      <c r="Q26" s="14"/>
      <c r="R26" s="14"/>
      <c r="S26" s="14"/>
      <c r="T26" s="14"/>
      <c r="U26" s="14"/>
      <c r="V26" s="14"/>
      <c r="W26" s="14"/>
      <c r="X26" s="14">
        <f t="shared" ref="X26:X54" si="0">SUM(P26:W26)</f>
        <v>0</v>
      </c>
      <c r="Y26" s="15">
        <f t="shared" ref="Y26:Y54" si="1">C26*X26/1000</f>
        <v>0</v>
      </c>
      <c r="Z26" s="39">
        <f>X26*$X$25/1000</f>
        <v>0</v>
      </c>
      <c r="AA26" s="41">
        <f t="shared" ref="AA26:AA54" si="2">O26+Z26</f>
        <v>0.41159999999999997</v>
      </c>
      <c r="AB26" s="10">
        <v>53.5</v>
      </c>
      <c r="AC26" s="14">
        <v>50</v>
      </c>
      <c r="AD26" s="13">
        <v>18.3</v>
      </c>
      <c r="AE26" s="14"/>
      <c r="AF26" s="14"/>
      <c r="AG26" s="14"/>
      <c r="AH26" s="14"/>
      <c r="AI26" s="14"/>
      <c r="AJ26" s="14"/>
      <c r="AK26" s="14">
        <f t="shared" ref="AK26:AK54" si="3">SUM(AD26:AJ26)</f>
        <v>18.3</v>
      </c>
      <c r="AL26" s="15">
        <f>C26*AK26/1000</f>
        <v>0.69540000000000002</v>
      </c>
      <c r="AM26" s="37">
        <f>AK26*$AK$25/1000</f>
        <v>0.12809999999999999</v>
      </c>
      <c r="AN26" s="13"/>
      <c r="AO26" s="14"/>
      <c r="AP26" s="14"/>
      <c r="AQ26" s="14"/>
      <c r="AR26" s="14"/>
      <c r="AS26" s="14"/>
      <c r="AT26" s="14"/>
      <c r="AU26" s="14"/>
      <c r="AV26" s="14">
        <f t="shared" ref="AV26:AV54" si="4">SUM(AN26:AU26)</f>
        <v>0</v>
      </c>
      <c r="AW26" s="15">
        <f t="shared" ref="AW26:AW54" si="5">C26*AV26/1000</f>
        <v>0</v>
      </c>
      <c r="AX26" s="39">
        <f>AV26*$X$25/1000</f>
        <v>0</v>
      </c>
      <c r="AY26" s="50">
        <f t="shared" ref="AY26:AY54" si="6">AM26+AX26</f>
        <v>0.12809999999999999</v>
      </c>
      <c r="AZ26" s="49">
        <f t="shared" ref="AZ26:AZ54" si="7">AA26+AY26</f>
        <v>0.53969999999999996</v>
      </c>
    </row>
    <row r="27" spans="2:52" s="69" customFormat="1" x14ac:dyDescent="0.25">
      <c r="B27" s="59" t="s">
        <v>69</v>
      </c>
      <c r="C27" s="60">
        <v>8.5</v>
      </c>
      <c r="D27" s="59">
        <v>66</v>
      </c>
      <c r="E27" s="61">
        <v>48.5</v>
      </c>
      <c r="F27" s="62">
        <v>1</v>
      </c>
      <c r="G27" s="59"/>
      <c r="H27" s="59"/>
      <c r="I27" s="59"/>
      <c r="J27" s="59"/>
      <c r="K27" s="59"/>
      <c r="L27" s="59"/>
      <c r="M27" s="59">
        <f t="shared" ref="M27:M53" si="8">SUM(F27:L27)</f>
        <v>1</v>
      </c>
      <c r="N27" s="60">
        <f>C27*M27</f>
        <v>8.5</v>
      </c>
      <c r="O27" s="63">
        <f>M27*$M$25</f>
        <v>28</v>
      </c>
      <c r="P27" s="62"/>
      <c r="Q27" s="59"/>
      <c r="R27" s="59"/>
      <c r="S27" s="59"/>
      <c r="T27" s="59"/>
      <c r="U27" s="59"/>
      <c r="V27" s="59"/>
      <c r="W27" s="59"/>
      <c r="X27" s="59">
        <f t="shared" si="0"/>
        <v>0</v>
      </c>
      <c r="Y27" s="60">
        <f>C27*X27/48</f>
        <v>0</v>
      </c>
      <c r="Z27" s="64">
        <f>X27*$X$25/48</f>
        <v>0</v>
      </c>
      <c r="AA27" s="65">
        <f t="shared" si="2"/>
        <v>28</v>
      </c>
      <c r="AB27" s="66">
        <v>88</v>
      </c>
      <c r="AC27" s="59">
        <v>64.8</v>
      </c>
      <c r="AD27" s="62">
        <v>2</v>
      </c>
      <c r="AE27" s="59"/>
      <c r="AF27" s="59"/>
      <c r="AG27" s="59"/>
      <c r="AH27" s="59"/>
      <c r="AI27" s="59"/>
      <c r="AJ27" s="59"/>
      <c r="AK27" s="59">
        <f t="shared" si="3"/>
        <v>2</v>
      </c>
      <c r="AL27" s="60">
        <f>C27*AK27</f>
        <v>17</v>
      </c>
      <c r="AM27" s="37">
        <f>AK27*$AK$25</f>
        <v>14</v>
      </c>
      <c r="AN27" s="62"/>
      <c r="AO27" s="59"/>
      <c r="AP27" s="59"/>
      <c r="AQ27" s="59"/>
      <c r="AR27" s="59"/>
      <c r="AS27" s="59"/>
      <c r="AT27" s="59"/>
      <c r="AU27" s="59"/>
      <c r="AV27" s="59">
        <f t="shared" si="4"/>
        <v>0</v>
      </c>
      <c r="AW27" s="60">
        <f t="shared" si="5"/>
        <v>0</v>
      </c>
      <c r="AX27" s="64">
        <f>AV27*$X$25</f>
        <v>0</v>
      </c>
      <c r="AY27" s="67">
        <f t="shared" si="6"/>
        <v>14</v>
      </c>
      <c r="AZ27" s="68">
        <f t="shared" si="7"/>
        <v>42</v>
      </c>
    </row>
    <row r="28" spans="2:52" x14ac:dyDescent="0.25">
      <c r="B28" s="14" t="s">
        <v>18</v>
      </c>
      <c r="C28" s="15">
        <v>68</v>
      </c>
      <c r="D28" s="14">
        <v>6</v>
      </c>
      <c r="E28" s="11">
        <v>6</v>
      </c>
      <c r="F28" s="57">
        <v>14.7</v>
      </c>
      <c r="G28" s="58">
        <v>10</v>
      </c>
      <c r="H28" s="58"/>
      <c r="I28" s="58"/>
      <c r="J28" s="58"/>
      <c r="K28" s="58"/>
      <c r="L28" s="58"/>
      <c r="M28" s="14">
        <f t="shared" si="8"/>
        <v>24.7</v>
      </c>
      <c r="N28" s="15">
        <f t="shared" ref="N28:N53" si="9">C28*M28/1000</f>
        <v>1.6796</v>
      </c>
      <c r="O28" s="37">
        <f t="shared" ref="O28:O53" si="10">M28*$M$25/1000</f>
        <v>0.69159999999999999</v>
      </c>
      <c r="P28" s="13"/>
      <c r="Q28" s="14"/>
      <c r="R28" s="14"/>
      <c r="S28" s="14"/>
      <c r="T28" s="14">
        <v>15</v>
      </c>
      <c r="U28" s="14"/>
      <c r="V28" s="14"/>
      <c r="W28" s="14"/>
      <c r="X28" s="14">
        <f t="shared" si="0"/>
        <v>15</v>
      </c>
      <c r="Y28" s="15">
        <f t="shared" si="1"/>
        <v>1.02</v>
      </c>
      <c r="Z28" s="39">
        <f t="shared" ref="Z28:Z53" si="11">X28*$X$25/1000</f>
        <v>0.42</v>
      </c>
      <c r="AA28" s="41">
        <f t="shared" si="2"/>
        <v>1.1115999999999999</v>
      </c>
      <c r="AB28" s="10">
        <v>8</v>
      </c>
      <c r="AC28" s="14">
        <v>8</v>
      </c>
      <c r="AD28" s="13">
        <v>18.3</v>
      </c>
      <c r="AE28" s="14">
        <v>10</v>
      </c>
      <c r="AF28" s="14"/>
      <c r="AG28" s="14"/>
      <c r="AH28" s="14"/>
      <c r="AI28" s="14"/>
      <c r="AJ28" s="14"/>
      <c r="AK28" s="14">
        <f t="shared" si="3"/>
        <v>28.3</v>
      </c>
      <c r="AL28" s="15">
        <f t="shared" ref="AL28:AL51" si="12">C28*AK28/1000</f>
        <v>1.9244000000000001</v>
      </c>
      <c r="AM28" s="37">
        <f t="shared" ref="AM28:AM54" si="13">AK28*$AK$25/1000</f>
        <v>0.1981</v>
      </c>
      <c r="AN28" s="13"/>
      <c r="AO28" s="14"/>
      <c r="AP28" s="14"/>
      <c r="AQ28" s="14"/>
      <c r="AR28" s="14">
        <v>18</v>
      </c>
      <c r="AS28" s="14"/>
      <c r="AT28" s="14"/>
      <c r="AU28" s="14"/>
      <c r="AV28" s="14">
        <f t="shared" si="4"/>
        <v>18</v>
      </c>
      <c r="AW28" s="15">
        <f t="shared" si="5"/>
        <v>1.224</v>
      </c>
      <c r="AX28" s="39">
        <f t="shared" ref="AX28:AX53" si="14">AV28*$X$25/1000</f>
        <v>0.504</v>
      </c>
      <c r="AY28" s="50">
        <f t="shared" si="6"/>
        <v>0.70209999999999995</v>
      </c>
      <c r="AZ28" s="49">
        <f t="shared" si="7"/>
        <v>1.8136999999999999</v>
      </c>
    </row>
    <row r="29" spans="2:52" x14ac:dyDescent="0.25">
      <c r="B29" s="14" t="s">
        <v>48</v>
      </c>
      <c r="C29" s="15">
        <v>240</v>
      </c>
      <c r="D29" s="14">
        <v>7.2</v>
      </c>
      <c r="E29" s="11">
        <v>6</v>
      </c>
      <c r="F29" s="57">
        <v>4.9000000000000004</v>
      </c>
      <c r="G29" s="58"/>
      <c r="H29" s="58"/>
      <c r="I29" s="58"/>
      <c r="J29" s="58"/>
      <c r="K29" s="58"/>
      <c r="L29" s="58"/>
      <c r="M29" s="14">
        <f t="shared" si="8"/>
        <v>4.9000000000000004</v>
      </c>
      <c r="N29" s="15">
        <f t="shared" si="9"/>
        <v>1.1759999999999999</v>
      </c>
      <c r="O29" s="37">
        <f t="shared" si="10"/>
        <v>0.13720000000000002</v>
      </c>
      <c r="P29" s="13"/>
      <c r="Q29" s="14"/>
      <c r="R29" s="14"/>
      <c r="S29" s="14"/>
      <c r="T29" s="14"/>
      <c r="U29" s="14"/>
      <c r="V29" s="14"/>
      <c r="W29" s="14"/>
      <c r="X29" s="14">
        <f t="shared" si="0"/>
        <v>0</v>
      </c>
      <c r="Y29" s="15">
        <f t="shared" si="1"/>
        <v>0</v>
      </c>
      <c r="Z29" s="39">
        <f t="shared" si="11"/>
        <v>0</v>
      </c>
      <c r="AA29" s="41">
        <f t="shared" si="2"/>
        <v>0.13720000000000002</v>
      </c>
      <c r="AB29" s="10">
        <v>9.6</v>
      </c>
      <c r="AC29" s="14">
        <v>8</v>
      </c>
      <c r="AD29" s="13">
        <v>6.2</v>
      </c>
      <c r="AE29" s="14"/>
      <c r="AF29" s="14"/>
      <c r="AG29" s="14"/>
      <c r="AH29" s="14"/>
      <c r="AI29" s="14"/>
      <c r="AJ29" s="14"/>
      <c r="AK29" s="14">
        <f t="shared" si="3"/>
        <v>6.2</v>
      </c>
      <c r="AL29" s="15">
        <f t="shared" si="12"/>
        <v>1.488</v>
      </c>
      <c r="AM29" s="37">
        <f t="shared" si="13"/>
        <v>4.3400000000000001E-2</v>
      </c>
      <c r="AN29" s="13"/>
      <c r="AO29" s="14"/>
      <c r="AP29" s="14"/>
      <c r="AQ29" s="14"/>
      <c r="AR29" s="14"/>
      <c r="AS29" s="14"/>
      <c r="AT29" s="14"/>
      <c r="AU29" s="14"/>
      <c r="AV29" s="14">
        <f t="shared" si="4"/>
        <v>0</v>
      </c>
      <c r="AW29" s="15">
        <f t="shared" si="5"/>
        <v>0</v>
      </c>
      <c r="AX29" s="39">
        <f t="shared" si="14"/>
        <v>0</v>
      </c>
      <c r="AY29" s="50">
        <f t="shared" si="6"/>
        <v>4.3400000000000001E-2</v>
      </c>
      <c r="AZ29" s="49">
        <f t="shared" si="7"/>
        <v>0.18060000000000001</v>
      </c>
    </row>
    <row r="30" spans="2:52" x14ac:dyDescent="0.25">
      <c r="B30" s="14" t="s">
        <v>70</v>
      </c>
      <c r="C30" s="15">
        <v>390</v>
      </c>
      <c r="D30" s="14">
        <v>18.600000000000001</v>
      </c>
      <c r="E30" s="11">
        <v>15</v>
      </c>
      <c r="F30" s="57">
        <v>152</v>
      </c>
      <c r="G30" s="58"/>
      <c r="H30" s="58"/>
      <c r="I30" s="58"/>
      <c r="J30" s="58"/>
      <c r="K30" s="58"/>
      <c r="L30" s="58"/>
      <c r="M30" s="14">
        <f t="shared" si="8"/>
        <v>152</v>
      </c>
      <c r="N30" s="15">
        <f t="shared" si="9"/>
        <v>59.28</v>
      </c>
      <c r="O30" s="37">
        <f t="shared" si="10"/>
        <v>4.2560000000000002</v>
      </c>
      <c r="P30" s="13"/>
      <c r="Q30" s="14"/>
      <c r="R30" s="14"/>
      <c r="S30" s="14"/>
      <c r="T30" s="14"/>
      <c r="U30" s="14"/>
      <c r="V30" s="14"/>
      <c r="W30" s="14"/>
      <c r="X30" s="14">
        <f t="shared" si="0"/>
        <v>0</v>
      </c>
      <c r="Y30" s="15">
        <f t="shared" si="1"/>
        <v>0</v>
      </c>
      <c r="Z30" s="39">
        <f t="shared" si="11"/>
        <v>0</v>
      </c>
      <c r="AA30" s="41">
        <f t="shared" si="2"/>
        <v>4.2560000000000002</v>
      </c>
      <c r="AB30" s="10">
        <v>24.8</v>
      </c>
      <c r="AC30" s="14">
        <v>20</v>
      </c>
      <c r="AD30" s="13">
        <v>190</v>
      </c>
      <c r="AE30" s="14"/>
      <c r="AF30" s="14"/>
      <c r="AG30" s="14"/>
      <c r="AH30" s="14"/>
      <c r="AI30" s="14"/>
      <c r="AJ30" s="14"/>
      <c r="AK30" s="14">
        <f t="shared" si="3"/>
        <v>190</v>
      </c>
      <c r="AL30" s="15">
        <f t="shared" si="12"/>
        <v>74.099999999999994</v>
      </c>
      <c r="AM30" s="37">
        <f t="shared" si="13"/>
        <v>1.33</v>
      </c>
      <c r="AN30" s="13"/>
      <c r="AO30" s="14"/>
      <c r="AP30" s="14"/>
      <c r="AQ30" s="14"/>
      <c r="AR30" s="58"/>
      <c r="AS30" s="58"/>
      <c r="AT30" s="58"/>
      <c r="AU30" s="58"/>
      <c r="AV30" s="14">
        <f t="shared" si="4"/>
        <v>0</v>
      </c>
      <c r="AW30" s="15">
        <f t="shared" si="5"/>
        <v>0</v>
      </c>
      <c r="AX30" s="39">
        <f t="shared" si="14"/>
        <v>0</v>
      </c>
      <c r="AY30" s="50">
        <f t="shared" si="6"/>
        <v>1.33</v>
      </c>
      <c r="AZ30" s="49">
        <f t="shared" si="7"/>
        <v>5.5860000000000003</v>
      </c>
    </row>
    <row r="31" spans="2:52" x14ac:dyDescent="0.25">
      <c r="B31" s="14" t="s">
        <v>40</v>
      </c>
      <c r="C31" s="15">
        <v>650</v>
      </c>
      <c r="D31" s="14">
        <v>41</v>
      </c>
      <c r="E31" s="11">
        <v>41</v>
      </c>
      <c r="F31" s="57">
        <v>6</v>
      </c>
      <c r="G31" s="58"/>
      <c r="H31" s="58">
        <v>15</v>
      </c>
      <c r="I31" s="58"/>
      <c r="J31" s="58"/>
      <c r="K31" s="58"/>
      <c r="L31" s="58"/>
      <c r="M31" s="14">
        <f t="shared" si="8"/>
        <v>21</v>
      </c>
      <c r="N31" s="15">
        <f t="shared" si="9"/>
        <v>13.65</v>
      </c>
      <c r="O31" s="37">
        <f t="shared" si="10"/>
        <v>0.58799999999999997</v>
      </c>
      <c r="P31" s="13"/>
      <c r="Q31" s="14"/>
      <c r="R31" s="14">
        <v>11</v>
      </c>
      <c r="S31" s="14"/>
      <c r="T31" s="14"/>
      <c r="U31" s="14"/>
      <c r="V31" s="14"/>
      <c r="W31" s="14"/>
      <c r="X31" s="14">
        <f t="shared" si="0"/>
        <v>11</v>
      </c>
      <c r="Y31" s="15">
        <f t="shared" si="1"/>
        <v>7.15</v>
      </c>
      <c r="Z31" s="39">
        <f t="shared" si="11"/>
        <v>0.308</v>
      </c>
      <c r="AA31" s="41">
        <f t="shared" si="2"/>
        <v>0.89599999999999991</v>
      </c>
      <c r="AB31" s="10">
        <v>54</v>
      </c>
      <c r="AC31" s="14">
        <v>54</v>
      </c>
      <c r="AD31" s="13">
        <v>7.5</v>
      </c>
      <c r="AE31" s="14"/>
      <c r="AF31" s="58">
        <v>15</v>
      </c>
      <c r="AG31" s="58"/>
      <c r="AH31" s="58"/>
      <c r="AI31" s="58"/>
      <c r="AJ31" s="58"/>
      <c r="AK31" s="14">
        <f t="shared" si="3"/>
        <v>22.5</v>
      </c>
      <c r="AL31" s="15">
        <f t="shared" si="12"/>
        <v>14.625</v>
      </c>
      <c r="AM31" s="37">
        <f t="shared" si="13"/>
        <v>0.1575</v>
      </c>
      <c r="AN31" s="13"/>
      <c r="AO31" s="14"/>
      <c r="AP31" s="14">
        <v>11.8</v>
      </c>
      <c r="AQ31" s="14"/>
      <c r="AR31" s="58"/>
      <c r="AS31" s="58"/>
      <c r="AT31" s="58"/>
      <c r="AU31" s="58"/>
      <c r="AV31" s="14">
        <f t="shared" si="4"/>
        <v>11.8</v>
      </c>
      <c r="AW31" s="15">
        <f t="shared" si="5"/>
        <v>7.6700000000000008</v>
      </c>
      <c r="AX31" s="39">
        <f t="shared" si="14"/>
        <v>0.33040000000000003</v>
      </c>
      <c r="AY31" s="50">
        <f t="shared" si="6"/>
        <v>0.4879</v>
      </c>
      <c r="AZ31" s="49">
        <f t="shared" si="7"/>
        <v>1.3838999999999999</v>
      </c>
    </row>
    <row r="32" spans="2:52" x14ac:dyDescent="0.25">
      <c r="B32" s="14" t="s">
        <v>71</v>
      </c>
      <c r="C32" s="15">
        <v>180</v>
      </c>
      <c r="D32" s="14">
        <v>5</v>
      </c>
      <c r="E32" s="11">
        <v>5</v>
      </c>
      <c r="F32" s="57">
        <v>20.5</v>
      </c>
      <c r="G32" s="58"/>
      <c r="H32" s="58"/>
      <c r="I32" s="58"/>
      <c r="J32" s="58"/>
      <c r="K32" s="58"/>
      <c r="L32" s="58"/>
      <c r="M32" s="14">
        <f t="shared" si="8"/>
        <v>20.5</v>
      </c>
      <c r="N32" s="15">
        <f t="shared" si="9"/>
        <v>3.69</v>
      </c>
      <c r="O32" s="37">
        <f t="shared" si="10"/>
        <v>0.57399999999999995</v>
      </c>
      <c r="P32" s="13"/>
      <c r="Q32" s="14"/>
      <c r="R32" s="14"/>
      <c r="S32" s="14"/>
      <c r="T32" s="58"/>
      <c r="U32" s="14"/>
      <c r="V32" s="14"/>
      <c r="W32" s="14"/>
      <c r="X32" s="14">
        <f t="shared" si="0"/>
        <v>0</v>
      </c>
      <c r="Y32" s="15">
        <f t="shared" si="1"/>
        <v>0</v>
      </c>
      <c r="Z32" s="39">
        <f t="shared" si="11"/>
        <v>0</v>
      </c>
      <c r="AA32" s="41">
        <f t="shared" si="2"/>
        <v>0.57399999999999995</v>
      </c>
      <c r="AB32" s="10">
        <v>5</v>
      </c>
      <c r="AC32" s="14">
        <v>5</v>
      </c>
      <c r="AD32" s="13">
        <v>25.7</v>
      </c>
      <c r="AE32" s="14"/>
      <c r="AF32" s="58"/>
      <c r="AG32" s="58"/>
      <c r="AH32" s="58"/>
      <c r="AI32" s="58"/>
      <c r="AJ32" s="58"/>
      <c r="AK32" s="14">
        <f t="shared" si="3"/>
        <v>25.7</v>
      </c>
      <c r="AL32" s="15">
        <f t="shared" si="12"/>
        <v>4.6260000000000003</v>
      </c>
      <c r="AM32" s="37">
        <f t="shared" si="13"/>
        <v>0.1799</v>
      </c>
      <c r="AN32" s="13"/>
      <c r="AO32" s="14"/>
      <c r="AP32" s="14"/>
      <c r="AQ32" s="14"/>
      <c r="AR32" s="58"/>
      <c r="AS32" s="58"/>
      <c r="AT32" s="58"/>
      <c r="AU32" s="58"/>
      <c r="AV32" s="14">
        <f t="shared" si="4"/>
        <v>0</v>
      </c>
      <c r="AW32" s="15">
        <f t="shared" si="5"/>
        <v>0</v>
      </c>
      <c r="AX32" s="39">
        <f t="shared" si="14"/>
        <v>0</v>
      </c>
      <c r="AY32" s="50">
        <f t="shared" si="6"/>
        <v>0.1799</v>
      </c>
      <c r="AZ32" s="49">
        <f t="shared" si="7"/>
        <v>0.75390000000000001</v>
      </c>
    </row>
    <row r="33" spans="2:52" x14ac:dyDescent="0.25">
      <c r="B33" s="14" t="s">
        <v>72</v>
      </c>
      <c r="C33" s="15"/>
      <c r="D33" s="14">
        <v>10</v>
      </c>
      <c r="E33" s="11">
        <v>10</v>
      </c>
      <c r="F33" s="57">
        <v>6</v>
      </c>
      <c r="G33" s="58"/>
      <c r="H33" s="58"/>
      <c r="I33" s="58"/>
      <c r="J33" s="58"/>
      <c r="K33" s="58"/>
      <c r="L33" s="58"/>
      <c r="M33" s="14">
        <f t="shared" si="8"/>
        <v>6</v>
      </c>
      <c r="N33" s="15">
        <f t="shared" si="9"/>
        <v>0</v>
      </c>
      <c r="O33" s="37">
        <f t="shared" si="10"/>
        <v>0.16800000000000001</v>
      </c>
      <c r="P33" s="13"/>
      <c r="Q33" s="14"/>
      <c r="R33" s="14"/>
      <c r="S33" s="14"/>
      <c r="T33" s="58"/>
      <c r="U33" s="14"/>
      <c r="V33" s="14"/>
      <c r="W33" s="14"/>
      <c r="X33" s="14">
        <f t="shared" si="0"/>
        <v>0</v>
      </c>
      <c r="Y33" s="15">
        <f t="shared" si="1"/>
        <v>0</v>
      </c>
      <c r="Z33" s="39">
        <f t="shared" si="11"/>
        <v>0</v>
      </c>
      <c r="AA33" s="41">
        <f t="shared" si="2"/>
        <v>0.16800000000000001</v>
      </c>
      <c r="AB33" s="10">
        <v>10</v>
      </c>
      <c r="AC33" s="14">
        <v>10</v>
      </c>
      <c r="AD33" s="13">
        <v>7.5</v>
      </c>
      <c r="AE33" s="14"/>
      <c r="AF33" s="58"/>
      <c r="AG33" s="58"/>
      <c r="AH33" s="58"/>
      <c r="AI33" s="58"/>
      <c r="AJ33" s="58"/>
      <c r="AK33" s="14">
        <f t="shared" si="3"/>
        <v>7.5</v>
      </c>
      <c r="AL33" s="15">
        <f t="shared" si="12"/>
        <v>0</v>
      </c>
      <c r="AM33" s="37">
        <f t="shared" si="13"/>
        <v>5.2499999999999998E-2</v>
      </c>
      <c r="AN33" s="13"/>
      <c r="AO33" s="14"/>
      <c r="AP33" s="14"/>
      <c r="AQ33" s="14"/>
      <c r="AR33" s="58"/>
      <c r="AS33" s="58"/>
      <c r="AT33" s="58"/>
      <c r="AU33" s="58"/>
      <c r="AV33" s="14">
        <f t="shared" si="4"/>
        <v>0</v>
      </c>
      <c r="AW33" s="15">
        <f t="shared" si="5"/>
        <v>0</v>
      </c>
      <c r="AX33" s="39">
        <f t="shared" si="14"/>
        <v>0</v>
      </c>
      <c r="AY33" s="50">
        <f t="shared" si="6"/>
        <v>5.2499999999999998E-2</v>
      </c>
      <c r="AZ33" s="49">
        <f t="shared" si="7"/>
        <v>0.2205</v>
      </c>
    </row>
    <row r="34" spans="2:52" x14ac:dyDescent="0.25">
      <c r="B34" s="14" t="s">
        <v>73</v>
      </c>
      <c r="C34" s="33">
        <v>420</v>
      </c>
      <c r="D34" s="14">
        <v>100</v>
      </c>
      <c r="E34" s="11">
        <v>100</v>
      </c>
      <c r="F34" s="57"/>
      <c r="G34" s="58">
        <v>5</v>
      </c>
      <c r="H34" s="58"/>
      <c r="I34" s="58"/>
      <c r="J34" s="58"/>
      <c r="K34" s="58"/>
      <c r="L34" s="58"/>
      <c r="M34" s="14">
        <f t="shared" si="8"/>
        <v>5</v>
      </c>
      <c r="N34" s="15">
        <f t="shared" si="9"/>
        <v>2.1</v>
      </c>
      <c r="O34" s="37">
        <f t="shared" si="10"/>
        <v>0.14000000000000001</v>
      </c>
      <c r="P34" s="13"/>
      <c r="Q34" s="14"/>
      <c r="R34" s="14"/>
      <c r="S34" s="14"/>
      <c r="T34" s="58"/>
      <c r="U34" s="14"/>
      <c r="V34" s="14"/>
      <c r="W34" s="14"/>
      <c r="X34" s="14">
        <f t="shared" si="0"/>
        <v>0</v>
      </c>
      <c r="Y34" s="15">
        <f t="shared" si="1"/>
        <v>0</v>
      </c>
      <c r="Z34" s="39">
        <f t="shared" si="11"/>
        <v>0</v>
      </c>
      <c r="AA34" s="41">
        <f t="shared" si="2"/>
        <v>0.14000000000000001</v>
      </c>
      <c r="AB34" s="10">
        <v>100</v>
      </c>
      <c r="AC34" s="14">
        <v>100</v>
      </c>
      <c r="AD34" s="13"/>
      <c r="AE34" s="14">
        <v>5</v>
      </c>
      <c r="AF34" s="58"/>
      <c r="AG34" s="58"/>
      <c r="AH34" s="58"/>
      <c r="AI34" s="58"/>
      <c r="AJ34" s="58"/>
      <c r="AK34" s="14">
        <f t="shared" si="3"/>
        <v>5</v>
      </c>
      <c r="AL34" s="15">
        <f t="shared" si="12"/>
        <v>2.1</v>
      </c>
      <c r="AM34" s="37">
        <f t="shared" si="13"/>
        <v>3.5000000000000003E-2</v>
      </c>
      <c r="AN34" s="13"/>
      <c r="AO34" s="14"/>
      <c r="AP34" s="14"/>
      <c r="AQ34" s="14"/>
      <c r="AR34" s="58"/>
      <c r="AS34" s="58"/>
      <c r="AT34" s="58"/>
      <c r="AU34" s="58"/>
      <c r="AV34" s="14">
        <f t="shared" si="4"/>
        <v>0</v>
      </c>
      <c r="AW34" s="15">
        <f t="shared" si="5"/>
        <v>0</v>
      </c>
      <c r="AX34" s="39">
        <f t="shared" si="14"/>
        <v>0</v>
      </c>
      <c r="AY34" s="50">
        <f t="shared" si="6"/>
        <v>3.5000000000000003E-2</v>
      </c>
      <c r="AZ34" s="49">
        <f t="shared" si="7"/>
        <v>0.17500000000000002</v>
      </c>
    </row>
    <row r="35" spans="2:52" x14ac:dyDescent="0.25">
      <c r="B35" s="14" t="s">
        <v>19</v>
      </c>
      <c r="C35" s="33">
        <v>75</v>
      </c>
      <c r="D35" s="14">
        <v>40</v>
      </c>
      <c r="E35" s="11">
        <v>40</v>
      </c>
      <c r="F35" s="57"/>
      <c r="G35" s="58">
        <v>100</v>
      </c>
      <c r="H35" s="58"/>
      <c r="I35" s="58"/>
      <c r="J35" s="58"/>
      <c r="K35" s="58"/>
      <c r="L35" s="58"/>
      <c r="M35" s="14">
        <f t="shared" si="8"/>
        <v>100</v>
      </c>
      <c r="N35" s="15">
        <f t="shared" si="9"/>
        <v>7.5</v>
      </c>
      <c r="O35" s="37">
        <f t="shared" si="10"/>
        <v>2.8</v>
      </c>
      <c r="P35" s="13"/>
      <c r="Q35" s="14"/>
      <c r="R35" s="14"/>
      <c r="S35" s="14"/>
      <c r="T35" s="58"/>
      <c r="U35" s="14"/>
      <c r="V35" s="14"/>
      <c r="W35" s="14"/>
      <c r="X35" s="14">
        <f t="shared" si="0"/>
        <v>0</v>
      </c>
      <c r="Y35" s="15">
        <f t="shared" si="1"/>
        <v>0</v>
      </c>
      <c r="Z35" s="39">
        <f t="shared" si="11"/>
        <v>0</v>
      </c>
      <c r="AA35" s="41">
        <f t="shared" si="2"/>
        <v>2.8</v>
      </c>
      <c r="AB35" s="10">
        <v>60</v>
      </c>
      <c r="AC35" s="14">
        <v>60</v>
      </c>
      <c r="AD35" s="13"/>
      <c r="AE35" s="14">
        <v>100</v>
      </c>
      <c r="AF35" s="58"/>
      <c r="AG35" s="58"/>
      <c r="AH35" s="58"/>
      <c r="AI35" s="58"/>
      <c r="AJ35" s="58"/>
      <c r="AK35" s="14">
        <f t="shared" si="3"/>
        <v>100</v>
      </c>
      <c r="AL35" s="15">
        <f t="shared" si="12"/>
        <v>7.5</v>
      </c>
      <c r="AM35" s="37">
        <f t="shared" si="13"/>
        <v>0.7</v>
      </c>
      <c r="AN35" s="13"/>
      <c r="AO35" s="14"/>
      <c r="AP35" s="14"/>
      <c r="AQ35" s="14"/>
      <c r="AR35" s="58"/>
      <c r="AS35" s="58"/>
      <c r="AT35" s="58"/>
      <c r="AU35" s="58"/>
      <c r="AV35" s="14">
        <f t="shared" si="4"/>
        <v>0</v>
      </c>
      <c r="AW35" s="15">
        <f t="shared" si="5"/>
        <v>0</v>
      </c>
      <c r="AX35" s="39">
        <f t="shared" si="14"/>
        <v>0</v>
      </c>
      <c r="AY35" s="50">
        <f t="shared" si="6"/>
        <v>0.7</v>
      </c>
      <c r="AZ35" s="49">
        <f t="shared" si="7"/>
        <v>3.5</v>
      </c>
    </row>
    <row r="36" spans="2:52" x14ac:dyDescent="0.25">
      <c r="B36" s="14" t="s">
        <v>22</v>
      </c>
      <c r="C36" s="33">
        <v>47</v>
      </c>
      <c r="D36" s="14">
        <v>140</v>
      </c>
      <c r="E36" s="11">
        <v>140</v>
      </c>
      <c r="F36" s="57"/>
      <c r="G36" s="58"/>
      <c r="H36" s="58">
        <v>40</v>
      </c>
      <c r="I36" s="58"/>
      <c r="J36" s="58"/>
      <c r="K36" s="58"/>
      <c r="L36" s="58"/>
      <c r="M36" s="14">
        <f t="shared" si="8"/>
        <v>40</v>
      </c>
      <c r="N36" s="15">
        <f t="shared" si="9"/>
        <v>1.88</v>
      </c>
      <c r="O36" s="37">
        <f t="shared" si="10"/>
        <v>1.1200000000000001</v>
      </c>
      <c r="P36" s="13"/>
      <c r="Q36" s="14">
        <v>37.5</v>
      </c>
      <c r="R36" s="14"/>
      <c r="S36" s="14"/>
      <c r="T36" s="14"/>
      <c r="U36" s="14">
        <v>50</v>
      </c>
      <c r="V36" s="14"/>
      <c r="W36" s="14"/>
      <c r="X36" s="14">
        <f t="shared" si="0"/>
        <v>87.5</v>
      </c>
      <c r="Y36" s="15">
        <f t="shared" si="1"/>
        <v>4.1124999999999998</v>
      </c>
      <c r="Z36" s="39">
        <f t="shared" si="11"/>
        <v>2.4500000000000002</v>
      </c>
      <c r="AA36" s="41">
        <f t="shared" si="2"/>
        <v>3.5700000000000003</v>
      </c>
      <c r="AB36" s="10">
        <v>140</v>
      </c>
      <c r="AC36" s="14">
        <v>140</v>
      </c>
      <c r="AD36" s="13"/>
      <c r="AE36" s="14"/>
      <c r="AF36" s="14">
        <v>50</v>
      </c>
      <c r="AG36" s="14"/>
      <c r="AH36" s="14"/>
      <c r="AI36" s="14"/>
      <c r="AJ36" s="14"/>
      <c r="AK36" s="14">
        <f t="shared" si="3"/>
        <v>50</v>
      </c>
      <c r="AL36" s="15">
        <f t="shared" si="12"/>
        <v>2.35</v>
      </c>
      <c r="AM36" s="37">
        <f t="shared" si="13"/>
        <v>0.35</v>
      </c>
      <c r="AN36" s="13"/>
      <c r="AO36" s="14">
        <v>46.8</v>
      </c>
      <c r="AP36" s="14"/>
      <c r="AQ36" s="14"/>
      <c r="AR36" s="58"/>
      <c r="AS36" s="58">
        <v>70</v>
      </c>
      <c r="AT36" s="58"/>
      <c r="AU36" s="58"/>
      <c r="AV36" s="14">
        <f t="shared" si="4"/>
        <v>116.8</v>
      </c>
      <c r="AW36" s="15">
        <f t="shared" si="5"/>
        <v>5.4895999999999994</v>
      </c>
      <c r="AX36" s="39">
        <f t="shared" si="14"/>
        <v>3.2704</v>
      </c>
      <c r="AY36" s="50">
        <f t="shared" si="6"/>
        <v>3.6204000000000001</v>
      </c>
      <c r="AZ36" s="49">
        <f t="shared" si="7"/>
        <v>7.1904000000000003</v>
      </c>
    </row>
    <row r="37" spans="2:52" x14ac:dyDescent="0.25">
      <c r="B37" s="14" t="s">
        <v>74</v>
      </c>
      <c r="C37" s="33">
        <v>125</v>
      </c>
      <c r="D37" s="14">
        <v>40</v>
      </c>
      <c r="E37" s="11">
        <v>40</v>
      </c>
      <c r="F37" s="57"/>
      <c r="G37" s="58"/>
      <c r="H37" s="58"/>
      <c r="I37" s="58">
        <v>100</v>
      </c>
      <c r="J37" s="58"/>
      <c r="K37" s="58"/>
      <c r="L37" s="58"/>
      <c r="M37" s="14">
        <f t="shared" si="8"/>
        <v>100</v>
      </c>
      <c r="N37" s="15">
        <f t="shared" si="9"/>
        <v>12.5</v>
      </c>
      <c r="O37" s="37">
        <f t="shared" si="10"/>
        <v>2.8</v>
      </c>
      <c r="P37" s="13"/>
      <c r="Q37" s="14"/>
      <c r="R37" s="14"/>
      <c r="S37" s="14"/>
      <c r="T37" s="14"/>
      <c r="U37" s="14"/>
      <c r="V37" s="14"/>
      <c r="W37" s="14"/>
      <c r="X37" s="14">
        <f t="shared" si="0"/>
        <v>0</v>
      </c>
      <c r="Y37" s="15">
        <f t="shared" si="1"/>
        <v>0</v>
      </c>
      <c r="Z37" s="39">
        <f t="shared" si="11"/>
        <v>0</v>
      </c>
      <c r="AA37" s="41">
        <f t="shared" si="2"/>
        <v>2.8</v>
      </c>
      <c r="AB37" s="10">
        <v>60</v>
      </c>
      <c r="AC37" s="14">
        <v>60</v>
      </c>
      <c r="AD37" s="13"/>
      <c r="AE37" s="14"/>
      <c r="AF37" s="14"/>
      <c r="AG37" s="14">
        <v>200</v>
      </c>
      <c r="AH37" s="14"/>
      <c r="AI37" s="14"/>
      <c r="AJ37" s="14"/>
      <c r="AK37" s="14">
        <f t="shared" si="3"/>
        <v>200</v>
      </c>
      <c r="AL37" s="15">
        <f t="shared" si="12"/>
        <v>25</v>
      </c>
      <c r="AM37" s="37">
        <f t="shared" si="13"/>
        <v>1.4</v>
      </c>
      <c r="AN37" s="13"/>
      <c r="AO37" s="14"/>
      <c r="AP37" s="14"/>
      <c r="AQ37" s="14"/>
      <c r="AR37" s="58"/>
      <c r="AS37" s="58"/>
      <c r="AT37" s="58"/>
      <c r="AU37" s="58"/>
      <c r="AV37" s="14">
        <f t="shared" si="4"/>
        <v>0</v>
      </c>
      <c r="AW37" s="15">
        <f t="shared" si="5"/>
        <v>0</v>
      </c>
      <c r="AX37" s="39">
        <f t="shared" si="14"/>
        <v>0</v>
      </c>
      <c r="AY37" s="50">
        <f t="shared" si="6"/>
        <v>1.4</v>
      </c>
      <c r="AZ37" s="49">
        <f t="shared" si="7"/>
        <v>4.1999999999999993</v>
      </c>
    </row>
    <row r="38" spans="2:52" s="136" customFormat="1" x14ac:dyDescent="0.25">
      <c r="B38" s="28" t="s">
        <v>75</v>
      </c>
      <c r="C38" s="127">
        <v>130</v>
      </c>
      <c r="D38" s="28">
        <v>140</v>
      </c>
      <c r="E38" s="128">
        <v>140</v>
      </c>
      <c r="F38" s="129"/>
      <c r="G38" s="28"/>
      <c r="H38" s="28"/>
      <c r="I38" s="28"/>
      <c r="J38" s="28">
        <v>150</v>
      </c>
      <c r="K38" s="28"/>
      <c r="L38" s="28"/>
      <c r="M38" s="28">
        <f t="shared" si="8"/>
        <v>150</v>
      </c>
      <c r="N38" s="127">
        <f t="shared" si="9"/>
        <v>19.5</v>
      </c>
      <c r="O38" s="130">
        <f t="shared" si="10"/>
        <v>4.2</v>
      </c>
      <c r="P38" s="129"/>
      <c r="Q38" s="28"/>
      <c r="R38" s="28"/>
      <c r="S38" s="28"/>
      <c r="T38" s="28"/>
      <c r="U38" s="28"/>
      <c r="V38" s="28"/>
      <c r="W38" s="28"/>
      <c r="X38" s="28">
        <f t="shared" si="0"/>
        <v>0</v>
      </c>
      <c r="Y38" s="127">
        <f t="shared" si="1"/>
        <v>0</v>
      </c>
      <c r="Z38" s="131">
        <f t="shared" si="11"/>
        <v>0</v>
      </c>
      <c r="AA38" s="132">
        <f t="shared" si="2"/>
        <v>4.2</v>
      </c>
      <c r="AB38" s="133">
        <v>140</v>
      </c>
      <c r="AC38" s="28">
        <v>140</v>
      </c>
      <c r="AD38" s="129"/>
      <c r="AE38" s="28"/>
      <c r="AF38" s="28"/>
      <c r="AG38" s="28"/>
      <c r="AH38" s="28">
        <v>150</v>
      </c>
      <c r="AI38" s="28"/>
      <c r="AJ38" s="28"/>
      <c r="AK38" s="28">
        <f t="shared" si="3"/>
        <v>150</v>
      </c>
      <c r="AL38" s="127">
        <f t="shared" si="12"/>
        <v>19.5</v>
      </c>
      <c r="AM38" s="37">
        <f t="shared" si="13"/>
        <v>1.05</v>
      </c>
      <c r="AN38" s="129"/>
      <c r="AO38" s="28"/>
      <c r="AP38" s="28"/>
      <c r="AQ38" s="28"/>
      <c r="AR38" s="28"/>
      <c r="AS38" s="28"/>
      <c r="AT38" s="28"/>
      <c r="AU38" s="28"/>
      <c r="AV38" s="28">
        <f t="shared" si="4"/>
        <v>0</v>
      </c>
      <c r="AW38" s="127">
        <f t="shared" si="5"/>
        <v>0</v>
      </c>
      <c r="AX38" s="131">
        <f t="shared" si="14"/>
        <v>0</v>
      </c>
      <c r="AY38" s="134">
        <f t="shared" si="6"/>
        <v>1.05</v>
      </c>
      <c r="AZ38" s="135">
        <f t="shared" si="7"/>
        <v>5.25</v>
      </c>
    </row>
    <row r="39" spans="2:52" s="136" customFormat="1" x14ac:dyDescent="0.25">
      <c r="B39" s="28" t="s">
        <v>43</v>
      </c>
      <c r="C39" s="127"/>
      <c r="D39" s="28">
        <v>140</v>
      </c>
      <c r="E39" s="128">
        <v>140</v>
      </c>
      <c r="F39" s="129"/>
      <c r="G39" s="28"/>
      <c r="H39" s="28"/>
      <c r="I39" s="28"/>
      <c r="J39" s="28">
        <v>150</v>
      </c>
      <c r="K39" s="28"/>
      <c r="L39" s="28"/>
      <c r="M39" s="28">
        <f t="shared" si="8"/>
        <v>150</v>
      </c>
      <c r="N39" s="127">
        <f t="shared" si="9"/>
        <v>0</v>
      </c>
      <c r="O39" s="130">
        <f t="shared" si="10"/>
        <v>4.2</v>
      </c>
      <c r="P39" s="129"/>
      <c r="Q39" s="28"/>
      <c r="R39" s="28"/>
      <c r="S39" s="28"/>
      <c r="T39" s="28"/>
      <c r="U39" s="28"/>
      <c r="V39" s="28"/>
      <c r="W39" s="28"/>
      <c r="X39" s="28">
        <f t="shared" si="0"/>
        <v>0</v>
      </c>
      <c r="Y39" s="127">
        <f t="shared" si="1"/>
        <v>0</v>
      </c>
      <c r="Z39" s="131">
        <f t="shared" si="11"/>
        <v>0</v>
      </c>
      <c r="AA39" s="132">
        <f t="shared" si="2"/>
        <v>4.2</v>
      </c>
      <c r="AB39" s="133">
        <v>140</v>
      </c>
      <c r="AC39" s="28">
        <v>140</v>
      </c>
      <c r="AD39" s="129"/>
      <c r="AE39" s="28"/>
      <c r="AF39" s="28"/>
      <c r="AG39" s="28"/>
      <c r="AH39" s="28">
        <v>150</v>
      </c>
      <c r="AI39" s="28"/>
      <c r="AJ39" s="28"/>
      <c r="AK39" s="28">
        <f t="shared" si="3"/>
        <v>150</v>
      </c>
      <c r="AL39" s="127">
        <f t="shared" si="12"/>
        <v>0</v>
      </c>
      <c r="AM39" s="37">
        <f t="shared" si="13"/>
        <v>1.05</v>
      </c>
      <c r="AN39" s="129"/>
      <c r="AO39" s="28"/>
      <c r="AP39" s="28"/>
      <c r="AQ39" s="28"/>
      <c r="AR39" s="28"/>
      <c r="AS39" s="28"/>
      <c r="AT39" s="28"/>
      <c r="AU39" s="28"/>
      <c r="AV39" s="28">
        <f t="shared" si="4"/>
        <v>0</v>
      </c>
      <c r="AW39" s="127">
        <f t="shared" si="5"/>
        <v>0</v>
      </c>
      <c r="AX39" s="131">
        <f t="shared" si="14"/>
        <v>0</v>
      </c>
      <c r="AY39" s="134">
        <f t="shared" si="6"/>
        <v>1.05</v>
      </c>
      <c r="AZ39" s="135">
        <f t="shared" si="7"/>
        <v>5.25</v>
      </c>
    </row>
    <row r="40" spans="2:52" x14ac:dyDescent="0.25">
      <c r="B40" s="14" t="s">
        <v>80</v>
      </c>
      <c r="C40" s="33">
        <v>180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/>
      <c r="M40" s="14">
        <f t="shared" si="8"/>
        <v>0</v>
      </c>
      <c r="N40" s="15">
        <f t="shared" si="9"/>
        <v>0</v>
      </c>
      <c r="O40" s="37">
        <f t="shared" si="10"/>
        <v>0</v>
      </c>
      <c r="P40" s="13">
        <v>86.4</v>
      </c>
      <c r="Q40" s="14"/>
      <c r="R40" s="14"/>
      <c r="S40" s="14"/>
      <c r="T40" s="14"/>
      <c r="U40" s="14"/>
      <c r="V40" s="14"/>
      <c r="W40" s="14"/>
      <c r="X40" s="14">
        <f t="shared" si="0"/>
        <v>86.4</v>
      </c>
      <c r="Y40" s="15">
        <f t="shared" si="1"/>
        <v>15.552000000000001</v>
      </c>
      <c r="Z40" s="39">
        <f t="shared" si="11"/>
        <v>2.4192000000000005</v>
      </c>
      <c r="AA40" s="41">
        <f t="shared" si="2"/>
        <v>2.4192000000000005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/>
      <c r="AK40" s="14">
        <f t="shared" si="3"/>
        <v>0</v>
      </c>
      <c r="AL40" s="15">
        <f t="shared" si="12"/>
        <v>0</v>
      </c>
      <c r="AM40" s="37">
        <f t="shared" si="13"/>
        <v>0</v>
      </c>
      <c r="AN40" s="13">
        <v>129.6</v>
      </c>
      <c r="AO40" s="14"/>
      <c r="AP40" s="14"/>
      <c r="AQ40" s="14"/>
      <c r="AR40" s="14"/>
      <c r="AS40" s="14"/>
      <c r="AT40" s="14"/>
      <c r="AU40" s="14"/>
      <c r="AV40" s="14">
        <f t="shared" si="4"/>
        <v>129.6</v>
      </c>
      <c r="AW40" s="15">
        <f t="shared" si="5"/>
        <v>23.327999999999999</v>
      </c>
      <c r="AX40" s="39">
        <f t="shared" si="14"/>
        <v>3.6287999999999996</v>
      </c>
      <c r="AY40" s="50">
        <f t="shared" si="6"/>
        <v>3.6287999999999996</v>
      </c>
      <c r="AZ40" s="49">
        <f t="shared" si="7"/>
        <v>6.048</v>
      </c>
    </row>
    <row r="41" spans="2:52" x14ac:dyDescent="0.25">
      <c r="B41" s="14" t="s">
        <v>81</v>
      </c>
      <c r="C41" s="33">
        <v>125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/>
      <c r="M41" s="14">
        <f t="shared" si="8"/>
        <v>0</v>
      </c>
      <c r="N41" s="15">
        <f t="shared" si="9"/>
        <v>0</v>
      </c>
      <c r="O41" s="37">
        <f t="shared" si="10"/>
        <v>0</v>
      </c>
      <c r="P41" s="13">
        <v>8</v>
      </c>
      <c r="Q41" s="14"/>
      <c r="R41" s="14"/>
      <c r="S41" s="14"/>
      <c r="T41" s="14"/>
      <c r="U41" s="14"/>
      <c r="V41" s="14"/>
      <c r="W41" s="14"/>
      <c r="X41" s="14">
        <f t="shared" si="0"/>
        <v>8</v>
      </c>
      <c r="Y41" s="15">
        <f t="shared" si="1"/>
        <v>1</v>
      </c>
      <c r="Z41" s="39">
        <f t="shared" si="11"/>
        <v>0.224</v>
      </c>
      <c r="AA41" s="41">
        <f t="shared" si="2"/>
        <v>0.224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/>
      <c r="AK41" s="14">
        <f t="shared" si="3"/>
        <v>0</v>
      </c>
      <c r="AL41" s="15">
        <f t="shared" si="12"/>
        <v>0</v>
      </c>
      <c r="AM41" s="37">
        <f t="shared" si="13"/>
        <v>0</v>
      </c>
      <c r="AN41" s="13">
        <v>12</v>
      </c>
      <c r="AO41" s="14"/>
      <c r="AP41" s="14"/>
      <c r="AQ41" s="14"/>
      <c r="AR41" s="14"/>
      <c r="AS41" s="14"/>
      <c r="AT41" s="14"/>
      <c r="AU41" s="14"/>
      <c r="AV41" s="14">
        <f t="shared" si="4"/>
        <v>12</v>
      </c>
      <c r="AW41" s="15">
        <f t="shared" si="5"/>
        <v>1.5</v>
      </c>
      <c r="AX41" s="39">
        <f t="shared" si="14"/>
        <v>0.33600000000000002</v>
      </c>
      <c r="AY41" s="50">
        <f t="shared" si="6"/>
        <v>0.33600000000000002</v>
      </c>
      <c r="AZ41" s="49">
        <f t="shared" si="7"/>
        <v>0.56000000000000005</v>
      </c>
    </row>
    <row r="42" spans="2:52" x14ac:dyDescent="0.25">
      <c r="B42" s="14" t="s">
        <v>82</v>
      </c>
      <c r="C42" s="33">
        <v>195</v>
      </c>
      <c r="D42" s="14">
        <v>40</v>
      </c>
      <c r="E42" s="11">
        <v>40</v>
      </c>
      <c r="F42" s="13"/>
      <c r="G42" s="14"/>
      <c r="H42" s="14"/>
      <c r="I42" s="14"/>
      <c r="J42" s="14"/>
      <c r="K42" s="14"/>
      <c r="L42" s="14"/>
      <c r="M42" s="14">
        <f t="shared" si="8"/>
        <v>0</v>
      </c>
      <c r="N42" s="15">
        <f t="shared" si="9"/>
        <v>0</v>
      </c>
      <c r="O42" s="37">
        <f t="shared" si="10"/>
        <v>0</v>
      </c>
      <c r="P42" s="13"/>
      <c r="Q42" s="14">
        <v>24</v>
      </c>
      <c r="R42" s="14"/>
      <c r="S42" s="14"/>
      <c r="T42" s="14"/>
      <c r="U42" s="14"/>
      <c r="V42" s="14"/>
      <c r="W42" s="14"/>
      <c r="X42" s="14">
        <f t="shared" si="0"/>
        <v>24</v>
      </c>
      <c r="Y42" s="15">
        <f t="shared" si="1"/>
        <v>4.68</v>
      </c>
      <c r="Z42" s="39">
        <f t="shared" si="11"/>
        <v>0.67200000000000004</v>
      </c>
      <c r="AA42" s="41">
        <f t="shared" si="2"/>
        <v>0.67200000000000004</v>
      </c>
      <c r="AB42" s="10">
        <v>60</v>
      </c>
      <c r="AC42" s="14">
        <v>60</v>
      </c>
      <c r="AD42" s="13"/>
      <c r="AE42" s="14"/>
      <c r="AF42" s="14"/>
      <c r="AG42" s="14"/>
      <c r="AH42" s="14"/>
      <c r="AI42" s="14"/>
      <c r="AJ42" s="14"/>
      <c r="AK42" s="14">
        <f t="shared" si="3"/>
        <v>0</v>
      </c>
      <c r="AL42" s="15">
        <f t="shared" si="12"/>
        <v>0</v>
      </c>
      <c r="AM42" s="37">
        <f t="shared" si="13"/>
        <v>0</v>
      </c>
      <c r="AN42" s="13"/>
      <c r="AO42" s="14">
        <v>36</v>
      </c>
      <c r="AP42" s="14"/>
      <c r="AQ42" s="14"/>
      <c r="AR42" s="14"/>
      <c r="AS42" s="14"/>
      <c r="AT42" s="14"/>
      <c r="AU42" s="14"/>
      <c r="AV42" s="14">
        <f t="shared" si="4"/>
        <v>36</v>
      </c>
      <c r="AW42" s="15">
        <f t="shared" si="5"/>
        <v>7.02</v>
      </c>
      <c r="AX42" s="39">
        <f t="shared" si="14"/>
        <v>1.008</v>
      </c>
      <c r="AY42" s="50">
        <f t="shared" si="6"/>
        <v>1.008</v>
      </c>
      <c r="AZ42" s="49">
        <f t="shared" si="7"/>
        <v>1.6800000000000002</v>
      </c>
    </row>
    <row r="43" spans="2:52" x14ac:dyDescent="0.25">
      <c r="B43" s="14" t="s">
        <v>16</v>
      </c>
      <c r="C43" s="33">
        <v>75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/>
      <c r="M43" s="14">
        <f t="shared" si="8"/>
        <v>0</v>
      </c>
      <c r="N43" s="15">
        <f t="shared" si="9"/>
        <v>0</v>
      </c>
      <c r="O43" s="37">
        <f t="shared" si="10"/>
        <v>0</v>
      </c>
      <c r="P43" s="13"/>
      <c r="Q43" s="14">
        <v>3.4</v>
      </c>
      <c r="R43" s="14"/>
      <c r="S43" s="14"/>
      <c r="T43" s="14"/>
      <c r="U43" s="14"/>
      <c r="V43" s="14"/>
      <c r="W43" s="14"/>
      <c r="X43" s="14">
        <f t="shared" si="0"/>
        <v>3.4</v>
      </c>
      <c r="Y43" s="15">
        <f t="shared" si="1"/>
        <v>0.255</v>
      </c>
      <c r="Z43" s="39">
        <f t="shared" si="11"/>
        <v>9.5200000000000007E-2</v>
      </c>
      <c r="AA43" s="41">
        <f t="shared" si="2"/>
        <v>9.5200000000000007E-2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/>
      <c r="AK43" s="14">
        <f t="shared" si="3"/>
        <v>0</v>
      </c>
      <c r="AL43" s="15">
        <f t="shared" si="12"/>
        <v>0</v>
      </c>
      <c r="AM43" s="37">
        <f t="shared" si="13"/>
        <v>0</v>
      </c>
      <c r="AN43" s="13"/>
      <c r="AO43" s="14">
        <v>5.6</v>
      </c>
      <c r="AP43" s="14"/>
      <c r="AQ43" s="14"/>
      <c r="AR43" s="14"/>
      <c r="AS43" s="14"/>
      <c r="AT43" s="14"/>
      <c r="AU43" s="14"/>
      <c r="AV43" s="14">
        <f t="shared" si="4"/>
        <v>5.6</v>
      </c>
      <c r="AW43" s="15">
        <f t="shared" si="5"/>
        <v>0.42</v>
      </c>
      <c r="AX43" s="39">
        <f t="shared" si="14"/>
        <v>0.15679999999999999</v>
      </c>
      <c r="AY43" s="50">
        <f t="shared" si="6"/>
        <v>0.15679999999999999</v>
      </c>
      <c r="AZ43" s="49">
        <f t="shared" si="7"/>
        <v>0.252</v>
      </c>
    </row>
    <row r="44" spans="2:52" x14ac:dyDescent="0.25">
      <c r="B44" s="14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/>
      <c r="M44" s="14">
        <f t="shared" si="8"/>
        <v>0</v>
      </c>
      <c r="N44" s="15">
        <f t="shared" si="9"/>
        <v>0</v>
      </c>
      <c r="O44" s="37">
        <f t="shared" si="10"/>
        <v>0</v>
      </c>
      <c r="P44" s="13"/>
      <c r="Q44" s="14"/>
      <c r="R44" s="14">
        <v>148.6</v>
      </c>
      <c r="S44" s="14"/>
      <c r="T44" s="14"/>
      <c r="U44" s="14"/>
      <c r="V44" s="14"/>
      <c r="W44" s="14"/>
      <c r="X44" s="14">
        <f t="shared" si="0"/>
        <v>148.6</v>
      </c>
      <c r="Y44" s="15">
        <f t="shared" si="1"/>
        <v>60.926000000000002</v>
      </c>
      <c r="Z44" s="39">
        <f t="shared" si="11"/>
        <v>4.1608000000000001</v>
      </c>
      <c r="AA44" s="41">
        <f t="shared" si="2"/>
        <v>4.1608000000000001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/>
      <c r="AK44" s="14">
        <f t="shared" si="3"/>
        <v>0</v>
      </c>
      <c r="AL44" s="15">
        <f t="shared" si="12"/>
        <v>0</v>
      </c>
      <c r="AM44" s="37">
        <f t="shared" si="13"/>
        <v>0</v>
      </c>
      <c r="AN44" s="13"/>
      <c r="AO44" s="14"/>
      <c r="AP44" s="14">
        <v>158.5</v>
      </c>
      <c r="AQ44" s="14"/>
      <c r="AR44" s="14"/>
      <c r="AS44" s="14"/>
      <c r="AT44" s="14"/>
      <c r="AU44" s="14"/>
      <c r="AV44" s="14">
        <f t="shared" si="4"/>
        <v>158.5</v>
      </c>
      <c r="AW44" s="15">
        <f t="shared" si="5"/>
        <v>64.984999999999999</v>
      </c>
      <c r="AX44" s="39">
        <f t="shared" si="14"/>
        <v>4.4379999999999997</v>
      </c>
      <c r="AY44" s="50">
        <f t="shared" si="6"/>
        <v>4.4379999999999997</v>
      </c>
      <c r="AZ44" s="49">
        <f t="shared" si="7"/>
        <v>8.5988000000000007</v>
      </c>
    </row>
    <row r="45" spans="2:52" x14ac:dyDescent="0.25">
      <c r="B45" s="14" t="s">
        <v>25</v>
      </c>
      <c r="C45" s="33">
        <v>55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/>
      <c r="M45" s="14">
        <f t="shared" si="8"/>
        <v>0</v>
      </c>
      <c r="N45" s="15">
        <f t="shared" si="9"/>
        <v>0</v>
      </c>
      <c r="O45" s="37">
        <f t="shared" si="10"/>
        <v>0</v>
      </c>
      <c r="P45" s="13"/>
      <c r="Q45" s="14"/>
      <c r="R45" s="14">
        <v>246.5</v>
      </c>
      <c r="S45" s="14"/>
      <c r="T45" s="14"/>
      <c r="U45" s="14"/>
      <c r="V45" s="14"/>
      <c r="W45" s="14"/>
      <c r="X45" s="14">
        <f t="shared" si="0"/>
        <v>246.5</v>
      </c>
      <c r="Y45" s="15">
        <f t="shared" si="1"/>
        <v>13.557499999999999</v>
      </c>
      <c r="Z45" s="39">
        <f t="shared" si="11"/>
        <v>6.9020000000000001</v>
      </c>
      <c r="AA45" s="41">
        <f t="shared" si="2"/>
        <v>6.9020000000000001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/>
      <c r="AK45" s="14">
        <f t="shared" si="3"/>
        <v>0</v>
      </c>
      <c r="AL45" s="15">
        <f t="shared" si="12"/>
        <v>0</v>
      </c>
      <c r="AM45" s="37">
        <f t="shared" si="13"/>
        <v>0</v>
      </c>
      <c r="AN45" s="13"/>
      <c r="AO45" s="14"/>
      <c r="AP45" s="14">
        <v>268.89999999999998</v>
      </c>
      <c r="AQ45" s="14"/>
      <c r="AR45" s="14"/>
      <c r="AS45" s="14"/>
      <c r="AT45" s="14"/>
      <c r="AU45" s="14"/>
      <c r="AV45" s="14">
        <f t="shared" si="4"/>
        <v>268.89999999999998</v>
      </c>
      <c r="AW45" s="15">
        <f t="shared" si="5"/>
        <v>14.789499999999999</v>
      </c>
      <c r="AX45" s="39">
        <f t="shared" si="14"/>
        <v>7.5291999999999986</v>
      </c>
      <c r="AY45" s="50">
        <f t="shared" si="6"/>
        <v>7.5291999999999986</v>
      </c>
      <c r="AZ45" s="49">
        <f t="shared" si="7"/>
        <v>14.431199999999999</v>
      </c>
    </row>
    <row r="46" spans="2:52" x14ac:dyDescent="0.25">
      <c r="B46" s="14" t="s">
        <v>46</v>
      </c>
      <c r="C46" s="33">
        <v>45</v>
      </c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/>
      <c r="M46" s="14">
        <f t="shared" si="8"/>
        <v>0</v>
      </c>
      <c r="N46" s="15">
        <f t="shared" si="9"/>
        <v>0</v>
      </c>
      <c r="O46" s="37">
        <f t="shared" si="10"/>
        <v>0</v>
      </c>
      <c r="P46" s="13"/>
      <c r="Q46" s="14"/>
      <c r="R46" s="14">
        <v>27.7</v>
      </c>
      <c r="S46" s="14"/>
      <c r="T46" s="14"/>
      <c r="U46" s="14"/>
      <c r="V46" s="14"/>
      <c r="W46" s="14"/>
      <c r="X46" s="14">
        <f t="shared" si="0"/>
        <v>27.7</v>
      </c>
      <c r="Y46" s="15">
        <f t="shared" si="1"/>
        <v>1.2464999999999999</v>
      </c>
      <c r="Z46" s="39">
        <f t="shared" si="11"/>
        <v>0.77560000000000007</v>
      </c>
      <c r="AA46" s="41">
        <f t="shared" si="2"/>
        <v>0.77560000000000007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/>
      <c r="AK46" s="14">
        <f t="shared" si="3"/>
        <v>0</v>
      </c>
      <c r="AL46" s="15">
        <f t="shared" si="12"/>
        <v>0</v>
      </c>
      <c r="AM46" s="37">
        <f t="shared" si="13"/>
        <v>0</v>
      </c>
      <c r="AN46" s="13"/>
      <c r="AO46" s="14"/>
      <c r="AP46" s="14">
        <v>29.5</v>
      </c>
      <c r="AQ46" s="14"/>
      <c r="AR46" s="14"/>
      <c r="AS46" s="14"/>
      <c r="AT46" s="14"/>
      <c r="AU46" s="14"/>
      <c r="AV46" s="14">
        <f t="shared" si="4"/>
        <v>29.5</v>
      </c>
      <c r="AW46" s="15">
        <f t="shared" si="5"/>
        <v>1.3274999999999999</v>
      </c>
      <c r="AX46" s="39">
        <f t="shared" si="14"/>
        <v>0.82599999999999996</v>
      </c>
      <c r="AY46" s="50">
        <f t="shared" si="6"/>
        <v>0.82599999999999996</v>
      </c>
      <c r="AZ46" s="49">
        <f t="shared" si="7"/>
        <v>1.6015999999999999</v>
      </c>
    </row>
    <row r="47" spans="2:52" x14ac:dyDescent="0.25">
      <c r="B47" s="14" t="s">
        <v>47</v>
      </c>
      <c r="C47" s="33">
        <v>130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/>
      <c r="M47" s="14">
        <f t="shared" si="8"/>
        <v>0</v>
      </c>
      <c r="N47" s="15">
        <f t="shared" si="9"/>
        <v>0</v>
      </c>
      <c r="O47" s="37">
        <f t="shared" si="10"/>
        <v>0</v>
      </c>
      <c r="P47" s="13"/>
      <c r="Q47" s="14"/>
      <c r="R47" s="14">
        <v>13.8</v>
      </c>
      <c r="S47" s="14"/>
      <c r="T47" s="14"/>
      <c r="U47" s="14"/>
      <c r="V47" s="14"/>
      <c r="W47" s="14"/>
      <c r="X47" s="14">
        <f t="shared" si="0"/>
        <v>13.8</v>
      </c>
      <c r="Y47" s="15">
        <f t="shared" si="1"/>
        <v>1.794</v>
      </c>
      <c r="Z47" s="39">
        <f t="shared" si="11"/>
        <v>0.38640000000000002</v>
      </c>
      <c r="AA47" s="41">
        <f t="shared" si="2"/>
        <v>0.38640000000000002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/>
      <c r="AK47" s="14">
        <f t="shared" si="3"/>
        <v>0</v>
      </c>
      <c r="AL47" s="15">
        <f t="shared" si="12"/>
        <v>0</v>
      </c>
      <c r="AM47" s="37">
        <f t="shared" si="13"/>
        <v>0</v>
      </c>
      <c r="AN47" s="13"/>
      <c r="AO47" s="14"/>
      <c r="AP47" s="14">
        <v>14.7</v>
      </c>
      <c r="AQ47" s="14"/>
      <c r="AR47" s="14"/>
      <c r="AS47" s="14"/>
      <c r="AT47" s="14"/>
      <c r="AU47" s="14"/>
      <c r="AV47" s="14">
        <f t="shared" si="4"/>
        <v>14.7</v>
      </c>
      <c r="AW47" s="15">
        <f t="shared" si="5"/>
        <v>1.911</v>
      </c>
      <c r="AX47" s="39">
        <f t="shared" si="14"/>
        <v>0.41159999999999997</v>
      </c>
      <c r="AY47" s="50">
        <f t="shared" si="6"/>
        <v>0.41159999999999997</v>
      </c>
      <c r="AZ47" s="49">
        <f t="shared" si="7"/>
        <v>0.79800000000000004</v>
      </c>
    </row>
    <row r="48" spans="2:52" x14ac:dyDescent="0.25">
      <c r="B48" s="14" t="s">
        <v>83</v>
      </c>
      <c r="C48" s="33">
        <v>180</v>
      </c>
      <c r="D48" s="14">
        <v>140</v>
      </c>
      <c r="E48" s="11">
        <v>140</v>
      </c>
      <c r="F48" s="13"/>
      <c r="G48" s="14"/>
      <c r="H48" s="14"/>
      <c r="I48" s="14"/>
      <c r="J48" s="14"/>
      <c r="K48" s="14"/>
      <c r="L48" s="14"/>
      <c r="M48" s="14">
        <f t="shared" si="8"/>
        <v>0</v>
      </c>
      <c r="N48" s="15">
        <f t="shared" si="9"/>
        <v>0</v>
      </c>
      <c r="O48" s="37">
        <f t="shared" si="10"/>
        <v>0</v>
      </c>
      <c r="P48" s="13"/>
      <c r="Q48" s="14"/>
      <c r="R48" s="14">
        <v>30.5</v>
      </c>
      <c r="S48" s="14"/>
      <c r="T48" s="14"/>
      <c r="U48" s="14"/>
      <c r="V48" s="14"/>
      <c r="W48" s="14"/>
      <c r="X48" s="14">
        <f t="shared" si="0"/>
        <v>30.5</v>
      </c>
      <c r="Y48" s="15">
        <f t="shared" si="1"/>
        <v>5.49</v>
      </c>
      <c r="Z48" s="39">
        <f t="shared" si="11"/>
        <v>0.85399999999999998</v>
      </c>
      <c r="AA48" s="41">
        <f t="shared" si="2"/>
        <v>0.85399999999999998</v>
      </c>
      <c r="AB48" s="10">
        <v>140</v>
      </c>
      <c r="AC48" s="14">
        <v>140</v>
      </c>
      <c r="AD48" s="13"/>
      <c r="AE48" s="14"/>
      <c r="AF48" s="14"/>
      <c r="AG48" s="14"/>
      <c r="AH48" s="14"/>
      <c r="AI48" s="14"/>
      <c r="AJ48" s="14"/>
      <c r="AK48" s="14">
        <f t="shared" si="3"/>
        <v>0</v>
      </c>
      <c r="AL48" s="15">
        <f t="shared" si="12"/>
        <v>0</v>
      </c>
      <c r="AM48" s="37">
        <f t="shared" si="13"/>
        <v>0</v>
      </c>
      <c r="AN48" s="13"/>
      <c r="AO48" s="14"/>
      <c r="AP48" s="14">
        <v>32.5</v>
      </c>
      <c r="AQ48" s="14"/>
      <c r="AR48" s="14"/>
      <c r="AS48" s="14"/>
      <c r="AT48" s="14"/>
      <c r="AU48" s="14"/>
      <c r="AV48" s="14">
        <f t="shared" si="4"/>
        <v>32.5</v>
      </c>
      <c r="AW48" s="15">
        <f t="shared" si="5"/>
        <v>5.85</v>
      </c>
      <c r="AX48" s="39">
        <f t="shared" si="14"/>
        <v>0.91</v>
      </c>
      <c r="AY48" s="50">
        <f t="shared" si="6"/>
        <v>0.91</v>
      </c>
      <c r="AZ48" s="49">
        <f t="shared" si="7"/>
        <v>1.764</v>
      </c>
    </row>
    <row r="49" spans="2:52" x14ac:dyDescent="0.25">
      <c r="B49" s="14" t="s">
        <v>84</v>
      </c>
      <c r="C49" s="33">
        <v>35</v>
      </c>
      <c r="D49" s="14">
        <v>40</v>
      </c>
      <c r="E49" s="11">
        <v>40</v>
      </c>
      <c r="F49" s="13"/>
      <c r="G49" s="14"/>
      <c r="H49" s="14"/>
      <c r="I49" s="14"/>
      <c r="J49" s="14"/>
      <c r="K49" s="14"/>
      <c r="L49" s="14"/>
      <c r="M49" s="14">
        <f t="shared" si="8"/>
        <v>0</v>
      </c>
      <c r="N49" s="15">
        <f t="shared" si="9"/>
        <v>0</v>
      </c>
      <c r="O49" s="37">
        <f t="shared" si="10"/>
        <v>0</v>
      </c>
      <c r="P49" s="13"/>
      <c r="Q49" s="14"/>
      <c r="R49" s="14">
        <v>4.5999999999999996</v>
      </c>
      <c r="S49" s="14"/>
      <c r="T49" s="14"/>
      <c r="U49" s="14"/>
      <c r="V49" s="14"/>
      <c r="W49" s="14"/>
      <c r="X49" s="14">
        <f t="shared" si="0"/>
        <v>4.5999999999999996</v>
      </c>
      <c r="Y49" s="15">
        <f t="shared" si="1"/>
        <v>0.161</v>
      </c>
      <c r="Z49" s="39">
        <f t="shared" si="11"/>
        <v>0.12879999999999997</v>
      </c>
      <c r="AA49" s="41">
        <f t="shared" si="2"/>
        <v>0.12879999999999997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/>
      <c r="AJ49" s="14"/>
      <c r="AK49" s="14">
        <f t="shared" si="3"/>
        <v>0</v>
      </c>
      <c r="AL49" s="15">
        <f t="shared" si="12"/>
        <v>0</v>
      </c>
      <c r="AM49" s="37">
        <f t="shared" si="13"/>
        <v>0</v>
      </c>
      <c r="AN49" s="13"/>
      <c r="AO49" s="14"/>
      <c r="AP49" s="14">
        <v>5</v>
      </c>
      <c r="AQ49" s="14"/>
      <c r="AR49" s="14"/>
      <c r="AS49" s="14"/>
      <c r="AT49" s="14"/>
      <c r="AU49" s="14"/>
      <c r="AV49" s="14">
        <f t="shared" si="4"/>
        <v>5</v>
      </c>
      <c r="AW49" s="15">
        <f t="shared" si="5"/>
        <v>0.17499999999999999</v>
      </c>
      <c r="AX49" s="39">
        <f t="shared" si="14"/>
        <v>0.14000000000000001</v>
      </c>
      <c r="AY49" s="50">
        <f t="shared" si="6"/>
        <v>0.14000000000000001</v>
      </c>
      <c r="AZ49" s="49">
        <f t="shared" si="7"/>
        <v>0.26879999999999998</v>
      </c>
    </row>
    <row r="50" spans="2:52" ht="16.5" thickBot="1" x14ac:dyDescent="0.3">
      <c r="B50" s="14" t="s">
        <v>37</v>
      </c>
      <c r="C50" s="15">
        <v>50</v>
      </c>
      <c r="D50" s="14">
        <v>140</v>
      </c>
      <c r="E50" s="11">
        <v>140</v>
      </c>
      <c r="F50" s="16"/>
      <c r="G50" s="17"/>
      <c r="H50" s="17"/>
      <c r="I50" s="17"/>
      <c r="J50" s="17"/>
      <c r="K50" s="17"/>
      <c r="L50" s="17"/>
      <c r="M50" s="17">
        <f t="shared" si="8"/>
        <v>0</v>
      </c>
      <c r="N50" s="18">
        <f t="shared" si="9"/>
        <v>0</v>
      </c>
      <c r="O50" s="48">
        <f t="shared" si="10"/>
        <v>0</v>
      </c>
      <c r="P50" s="16"/>
      <c r="Q50" s="17"/>
      <c r="R50" s="17"/>
      <c r="S50" s="17">
        <v>120</v>
      </c>
      <c r="T50" s="17"/>
      <c r="U50" s="17"/>
      <c r="V50" s="17"/>
      <c r="W50" s="17"/>
      <c r="X50" s="17">
        <f t="shared" si="0"/>
        <v>120</v>
      </c>
      <c r="Y50" s="18">
        <f t="shared" si="1"/>
        <v>6</v>
      </c>
      <c r="Z50" s="40">
        <f t="shared" si="11"/>
        <v>3.36</v>
      </c>
      <c r="AA50" s="42">
        <f t="shared" si="2"/>
        <v>3.36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/>
      <c r="AJ50" s="14"/>
      <c r="AK50" s="14">
        <f t="shared" si="3"/>
        <v>0</v>
      </c>
      <c r="AL50" s="15">
        <f t="shared" si="12"/>
        <v>0</v>
      </c>
      <c r="AM50" s="37">
        <f t="shared" si="13"/>
        <v>0</v>
      </c>
      <c r="AN50" s="16"/>
      <c r="AO50" s="17"/>
      <c r="AP50" s="17"/>
      <c r="AQ50" s="17">
        <v>120</v>
      </c>
      <c r="AR50" s="17"/>
      <c r="AS50" s="17"/>
      <c r="AT50" s="17"/>
      <c r="AU50" s="17"/>
      <c r="AV50" s="17">
        <f t="shared" si="4"/>
        <v>120</v>
      </c>
      <c r="AW50" s="15">
        <f t="shared" si="5"/>
        <v>6</v>
      </c>
      <c r="AX50" s="40">
        <f t="shared" si="14"/>
        <v>3.36</v>
      </c>
      <c r="AY50" s="51">
        <f t="shared" si="6"/>
        <v>3.36</v>
      </c>
      <c r="AZ50" s="49">
        <f t="shared" si="7"/>
        <v>6.72</v>
      </c>
    </row>
    <row r="51" spans="2:52" ht="16.5" thickBot="1" x14ac:dyDescent="0.3">
      <c r="B51" s="14" t="s">
        <v>85</v>
      </c>
      <c r="C51" s="15">
        <v>420</v>
      </c>
      <c r="D51" s="14">
        <v>140</v>
      </c>
      <c r="E51" s="11">
        <v>140</v>
      </c>
      <c r="F51" s="16"/>
      <c r="G51" s="17"/>
      <c r="H51" s="17"/>
      <c r="I51" s="17"/>
      <c r="J51" s="17"/>
      <c r="K51" s="17"/>
      <c r="L51" s="17"/>
      <c r="M51" s="17">
        <f t="shared" si="8"/>
        <v>0</v>
      </c>
      <c r="N51" s="18">
        <f t="shared" si="9"/>
        <v>0</v>
      </c>
      <c r="O51" s="48">
        <f t="shared" si="10"/>
        <v>0</v>
      </c>
      <c r="P51" s="16"/>
      <c r="Q51" s="17"/>
      <c r="R51" s="17"/>
      <c r="S51" s="17"/>
      <c r="T51" s="17">
        <v>32</v>
      </c>
      <c r="U51" s="17"/>
      <c r="V51" s="17"/>
      <c r="W51" s="17"/>
      <c r="X51" s="17">
        <f t="shared" si="0"/>
        <v>32</v>
      </c>
      <c r="Y51" s="18">
        <f t="shared" si="1"/>
        <v>13.44</v>
      </c>
      <c r="Z51" s="40">
        <f t="shared" si="11"/>
        <v>0.89600000000000002</v>
      </c>
      <c r="AA51" s="42">
        <f t="shared" si="2"/>
        <v>0.89600000000000002</v>
      </c>
      <c r="AB51" s="10">
        <v>140</v>
      </c>
      <c r="AC51" s="14">
        <v>140</v>
      </c>
      <c r="AD51" s="13"/>
      <c r="AE51" s="14"/>
      <c r="AF51" s="14"/>
      <c r="AG51" s="14"/>
      <c r="AH51" s="14"/>
      <c r="AI51" s="14"/>
      <c r="AJ51" s="14"/>
      <c r="AK51" s="14">
        <f t="shared" si="3"/>
        <v>0</v>
      </c>
      <c r="AL51" s="15">
        <f t="shared" si="12"/>
        <v>0</v>
      </c>
      <c r="AM51" s="37">
        <f t="shared" si="13"/>
        <v>0</v>
      </c>
      <c r="AN51" s="16"/>
      <c r="AO51" s="17"/>
      <c r="AP51" s="17"/>
      <c r="AQ51" s="17"/>
      <c r="AR51" s="17">
        <v>32</v>
      </c>
      <c r="AS51" s="17"/>
      <c r="AT51" s="17"/>
      <c r="AU51" s="17"/>
      <c r="AV51" s="17">
        <f t="shared" si="4"/>
        <v>32</v>
      </c>
      <c r="AW51" s="15">
        <f t="shared" si="5"/>
        <v>13.44</v>
      </c>
      <c r="AX51" s="40">
        <f t="shared" si="14"/>
        <v>0.89600000000000002</v>
      </c>
      <c r="AY51" s="51">
        <f t="shared" si="6"/>
        <v>0.89600000000000002</v>
      </c>
      <c r="AZ51" s="49">
        <f t="shared" si="7"/>
        <v>1.792</v>
      </c>
    </row>
    <row r="52" spans="2:52" ht="16.5" thickBot="1" x14ac:dyDescent="0.3">
      <c r="B52" s="14" t="s">
        <v>23</v>
      </c>
      <c r="C52" s="15">
        <v>45</v>
      </c>
      <c r="D52" s="14">
        <v>140</v>
      </c>
      <c r="E52" s="11">
        <v>140</v>
      </c>
      <c r="F52" s="16"/>
      <c r="G52" s="17"/>
      <c r="H52" s="17"/>
      <c r="I52" s="17"/>
      <c r="J52" s="17"/>
      <c r="K52" s="17"/>
      <c r="L52" s="17"/>
      <c r="M52" s="17">
        <f t="shared" si="8"/>
        <v>0</v>
      </c>
      <c r="N52" s="18">
        <f t="shared" si="9"/>
        <v>0</v>
      </c>
      <c r="O52" s="48">
        <f t="shared" si="10"/>
        <v>0</v>
      </c>
      <c r="P52" s="16"/>
      <c r="Q52" s="17"/>
      <c r="R52" s="17"/>
      <c r="S52" s="17"/>
      <c r="T52" s="17"/>
      <c r="U52" s="17"/>
      <c r="V52" s="17">
        <v>50</v>
      </c>
      <c r="W52" s="17"/>
      <c r="X52" s="17">
        <f t="shared" ref="X52" si="15">SUM(P52:W52)</f>
        <v>50</v>
      </c>
      <c r="Y52" s="18">
        <f t="shared" ref="Y52:Y53" si="16">C52*X52/1000</f>
        <v>2.25</v>
      </c>
      <c r="Z52" s="40">
        <f t="shared" si="11"/>
        <v>1.4</v>
      </c>
      <c r="AA52" s="42">
        <f t="shared" ref="AA52:AA53" si="17">O52+Z52</f>
        <v>1.4</v>
      </c>
      <c r="AB52" s="10">
        <v>140</v>
      </c>
      <c r="AC52" s="14">
        <v>140</v>
      </c>
      <c r="AD52" s="13"/>
      <c r="AE52" s="14"/>
      <c r="AF52" s="14"/>
      <c r="AG52" s="14"/>
      <c r="AH52" s="14"/>
      <c r="AI52" s="14"/>
      <c r="AJ52" s="14"/>
      <c r="AK52" s="14">
        <f t="shared" ref="AK52:AK53" si="18">SUM(AD52:AJ52)</f>
        <v>0</v>
      </c>
      <c r="AL52" s="15">
        <f t="shared" ref="AL52:AL53" si="19">C52*AK52/1000</f>
        <v>0</v>
      </c>
      <c r="AM52" s="37">
        <f t="shared" si="13"/>
        <v>0</v>
      </c>
      <c r="AN52" s="16"/>
      <c r="AO52" s="17"/>
      <c r="AP52" s="17"/>
      <c r="AQ52" s="17"/>
      <c r="AR52" s="17"/>
      <c r="AS52" s="17"/>
      <c r="AT52" s="17">
        <v>70</v>
      </c>
      <c r="AU52" s="17">
        <v>70</v>
      </c>
      <c r="AV52" s="17">
        <f t="shared" ref="AV52:AV53" si="20">SUM(AN52:AU52)</f>
        <v>140</v>
      </c>
      <c r="AW52" s="15">
        <f t="shared" ref="AW52:AW53" si="21">C52*AV52/1000</f>
        <v>6.3</v>
      </c>
      <c r="AX52" s="40">
        <f t="shared" si="14"/>
        <v>3.92</v>
      </c>
      <c r="AY52" s="51">
        <f t="shared" ref="AY52:AY53" si="22">AM52+AX52</f>
        <v>3.92</v>
      </c>
      <c r="AZ52" s="49">
        <f t="shared" ref="AZ52:AZ53" si="23">AA52+AY52</f>
        <v>5.32</v>
      </c>
    </row>
    <row r="53" spans="2:52" ht="16.5" thickBot="1" x14ac:dyDescent="0.3">
      <c r="B53" s="14" t="s">
        <v>102</v>
      </c>
      <c r="C53" s="15">
        <v>13</v>
      </c>
      <c r="D53" s="14">
        <v>140</v>
      </c>
      <c r="E53" s="11">
        <v>140</v>
      </c>
      <c r="F53" s="16"/>
      <c r="G53" s="17"/>
      <c r="H53" s="17"/>
      <c r="I53" s="17"/>
      <c r="J53" s="17"/>
      <c r="K53" s="17">
        <v>250</v>
      </c>
      <c r="L53" s="17"/>
      <c r="M53" s="17">
        <f t="shared" si="8"/>
        <v>250</v>
      </c>
      <c r="N53" s="18">
        <f t="shared" si="9"/>
        <v>3.25</v>
      </c>
      <c r="O53" s="48">
        <f t="shared" si="10"/>
        <v>7</v>
      </c>
      <c r="P53" s="16"/>
      <c r="Q53" s="17"/>
      <c r="R53" s="17"/>
      <c r="S53" s="17"/>
      <c r="T53" s="17"/>
      <c r="U53" s="17"/>
      <c r="V53" s="17"/>
      <c r="W53" s="17">
        <v>250</v>
      </c>
      <c r="X53" s="17">
        <f t="shared" ref="X53" si="24">SUM(P53:W53)</f>
        <v>250</v>
      </c>
      <c r="Y53" s="18">
        <f t="shared" si="16"/>
        <v>3.25</v>
      </c>
      <c r="Z53" s="40">
        <f t="shared" si="11"/>
        <v>7</v>
      </c>
      <c r="AA53" s="42">
        <f t="shared" si="17"/>
        <v>14</v>
      </c>
      <c r="AB53" s="10">
        <v>140</v>
      </c>
      <c r="AC53" s="14">
        <v>140</v>
      </c>
      <c r="AD53" s="13"/>
      <c r="AE53" s="14"/>
      <c r="AF53" s="14"/>
      <c r="AG53" s="14"/>
      <c r="AH53" s="14"/>
      <c r="AI53" s="14">
        <v>250</v>
      </c>
      <c r="AJ53" s="14"/>
      <c r="AK53" s="14">
        <f t="shared" si="18"/>
        <v>250</v>
      </c>
      <c r="AL53" s="15">
        <f t="shared" si="19"/>
        <v>3.25</v>
      </c>
      <c r="AM53" s="37">
        <f t="shared" si="13"/>
        <v>1.75</v>
      </c>
      <c r="AN53" s="16"/>
      <c r="AO53" s="17"/>
      <c r="AP53" s="17"/>
      <c r="AQ53" s="17"/>
      <c r="AR53" s="17"/>
      <c r="AS53" s="17"/>
      <c r="AT53" s="17"/>
      <c r="AU53" s="17">
        <v>250</v>
      </c>
      <c r="AV53" s="17">
        <f t="shared" si="20"/>
        <v>250</v>
      </c>
      <c r="AW53" s="15">
        <f t="shared" si="21"/>
        <v>3.25</v>
      </c>
      <c r="AX53" s="40">
        <f t="shared" si="14"/>
        <v>7</v>
      </c>
      <c r="AY53" s="51">
        <f t="shared" si="22"/>
        <v>8.75</v>
      </c>
      <c r="AZ53" s="49">
        <f t="shared" si="23"/>
        <v>22.75</v>
      </c>
    </row>
    <row r="54" spans="2:52" ht="16.5" thickBot="1" x14ac:dyDescent="0.3">
      <c r="B54" s="14" t="s">
        <v>176</v>
      </c>
      <c r="C54" s="15">
        <v>13</v>
      </c>
      <c r="D54" s="14">
        <v>140</v>
      </c>
      <c r="E54" s="11">
        <v>140</v>
      </c>
      <c r="F54" s="16"/>
      <c r="G54" s="17"/>
      <c r="H54" s="17"/>
      <c r="I54" s="17"/>
      <c r="J54" s="17"/>
      <c r="K54" s="17"/>
      <c r="L54" s="17">
        <v>1</v>
      </c>
      <c r="M54" s="17">
        <f t="shared" ref="M54" si="25">SUM(F54:L54)</f>
        <v>1</v>
      </c>
      <c r="N54" s="18">
        <f>C54*M54</f>
        <v>13</v>
      </c>
      <c r="O54" s="48">
        <f>M54*$M$25</f>
        <v>28</v>
      </c>
      <c r="P54" s="16"/>
      <c r="Q54" s="17"/>
      <c r="R54" s="17"/>
      <c r="S54" s="17"/>
      <c r="T54" s="17"/>
      <c r="U54" s="17"/>
      <c r="V54" s="17"/>
      <c r="W54" s="17"/>
      <c r="X54" s="17">
        <f t="shared" si="0"/>
        <v>0</v>
      </c>
      <c r="Y54" s="18">
        <f t="shared" si="1"/>
        <v>0</v>
      </c>
      <c r="Z54" s="40">
        <f t="shared" ref="Z54" si="26">X54*$X$25/1000</f>
        <v>0</v>
      </c>
      <c r="AA54" s="42">
        <f t="shared" si="2"/>
        <v>28</v>
      </c>
      <c r="AB54" s="10">
        <v>140</v>
      </c>
      <c r="AC54" s="14">
        <v>140</v>
      </c>
      <c r="AD54" s="13"/>
      <c r="AE54" s="14"/>
      <c r="AF54" s="14"/>
      <c r="AG54" s="14"/>
      <c r="AH54" s="14"/>
      <c r="AI54" s="14"/>
      <c r="AJ54" s="14">
        <v>2</v>
      </c>
      <c r="AK54" s="14">
        <f t="shared" si="3"/>
        <v>2</v>
      </c>
      <c r="AL54" s="15">
        <f>C54*AK54</f>
        <v>26</v>
      </c>
      <c r="AM54" s="37">
        <f t="shared" si="13"/>
        <v>1.4E-2</v>
      </c>
      <c r="AN54" s="16"/>
      <c r="AO54" s="17"/>
      <c r="AP54" s="17"/>
      <c r="AQ54" s="17"/>
      <c r="AR54" s="17"/>
      <c r="AS54" s="17"/>
      <c r="AT54" s="17"/>
      <c r="AU54" s="17"/>
      <c r="AV54" s="17">
        <f t="shared" si="4"/>
        <v>0</v>
      </c>
      <c r="AW54" s="15">
        <f t="shared" si="5"/>
        <v>0</v>
      </c>
      <c r="AX54" s="40">
        <f t="shared" ref="AX54" si="27">AV54*$X$25/1000</f>
        <v>0</v>
      </c>
      <c r="AY54" s="51">
        <f t="shared" si="6"/>
        <v>1.4E-2</v>
      </c>
      <c r="AZ54" s="49">
        <f t="shared" si="7"/>
        <v>28.013999999999999</v>
      </c>
    </row>
    <row r="55" spans="2:52" s="9" customFormat="1" ht="16.5" thickBot="1" x14ac:dyDescent="0.3">
      <c r="B55" s="183" t="s">
        <v>20</v>
      </c>
      <c r="C55" s="184"/>
      <c r="D55" s="35"/>
      <c r="E55" s="36"/>
      <c r="F55" s="43"/>
      <c r="G55" s="44"/>
      <c r="H55" s="44"/>
      <c r="I55" s="44"/>
      <c r="J55" s="44"/>
      <c r="K55" s="44"/>
      <c r="L55" s="44"/>
      <c r="M55" s="45" t="s">
        <v>55</v>
      </c>
      <c r="N55" s="46">
        <f>SUM(N26:N54)</f>
        <v>148.26419999999999</v>
      </c>
      <c r="O55" s="47"/>
      <c r="P55" s="31"/>
      <c r="Q55" s="38"/>
      <c r="R55" s="38"/>
      <c r="S55" s="38"/>
      <c r="T55" s="38"/>
      <c r="U55" s="38"/>
      <c r="V55" s="38"/>
      <c r="W55" s="38"/>
      <c r="X55" s="38"/>
      <c r="Y55" s="19">
        <f>SUM(Y26:Y54)</f>
        <v>141.8845</v>
      </c>
      <c r="Z55" s="29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2">
        <f>SUM(AL26:AL54)</f>
        <v>200.15879999999999</v>
      </c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2">
        <f>SUM(AW26:AW54)</f>
        <v>164.67960000000002</v>
      </c>
      <c r="AX55" s="30"/>
      <c r="AY55" s="53"/>
      <c r="AZ55" s="52"/>
    </row>
    <row r="57" spans="2:52" x14ac:dyDescent="0.25">
      <c r="B57" s="147">
        <f>N55+Y55</f>
        <v>290.14869999999996</v>
      </c>
    </row>
    <row r="58" spans="2:52" x14ac:dyDescent="0.25">
      <c r="B58" s="147">
        <f>AL55+AW55</f>
        <v>364.83839999999998</v>
      </c>
    </row>
    <row r="59" spans="2:52" x14ac:dyDescent="0.25">
      <c r="B59" s="9"/>
    </row>
    <row r="61" spans="2:52" s="1" customFormat="1" x14ac:dyDescent="0.25">
      <c r="AZ61" s="4"/>
    </row>
  </sheetData>
  <mergeCells count="77">
    <mergeCell ref="M25:O25"/>
    <mergeCell ref="X25:Z25"/>
    <mergeCell ref="AK25:AM25"/>
    <mergeCell ref="AV25:AX25"/>
    <mergeCell ref="B55:C55"/>
    <mergeCell ref="B18:B25"/>
    <mergeCell ref="C18:C25"/>
    <mergeCell ref="F18:F23"/>
    <mergeCell ref="G18:G23"/>
    <mergeCell ref="H18:H23"/>
    <mergeCell ref="L18:L23"/>
    <mergeCell ref="I18:I23"/>
    <mergeCell ref="AF18:AF23"/>
    <mergeCell ref="AW18:AW23"/>
    <mergeCell ref="AX18:AX23"/>
    <mergeCell ref="F24:L24"/>
    <mergeCell ref="M24:O24"/>
    <mergeCell ref="P24:W24"/>
    <mergeCell ref="X24:Z24"/>
    <mergeCell ref="AD24:AJ24"/>
    <mergeCell ref="AK24:AM24"/>
    <mergeCell ref="AN18:AN23"/>
    <mergeCell ref="AO18:AO23"/>
    <mergeCell ref="AN24:AU24"/>
    <mergeCell ref="AP18:AP23"/>
    <mergeCell ref="AV24:AX24"/>
    <mergeCell ref="AQ18:AQ23"/>
    <mergeCell ref="AR18:AR23"/>
    <mergeCell ref="AS18:AS23"/>
    <mergeCell ref="AU18:AU23"/>
    <mergeCell ref="AV18:AV23"/>
    <mergeCell ref="AT18:AT23"/>
    <mergeCell ref="AK18:AK23"/>
    <mergeCell ref="AA17:AA25"/>
    <mergeCell ref="AD17:AM17"/>
    <mergeCell ref="AL18:AL23"/>
    <mergeCell ref="AM18:AM23"/>
    <mergeCell ref="AJ18:AJ23"/>
    <mergeCell ref="AD18:AD23"/>
    <mergeCell ref="AE18:AE23"/>
    <mergeCell ref="AG18:AG23"/>
    <mergeCell ref="B2:F2"/>
    <mergeCell ref="C4:F4"/>
    <mergeCell ref="G4:L4"/>
    <mergeCell ref="AE4:AJ4"/>
    <mergeCell ref="B6:L6"/>
    <mergeCell ref="B8:AZ8"/>
    <mergeCell ref="B9:AZ9"/>
    <mergeCell ref="B10:AZ10"/>
    <mergeCell ref="B11:AZ11"/>
    <mergeCell ref="B13:C13"/>
    <mergeCell ref="AD16:AY16"/>
    <mergeCell ref="AZ16:AZ25"/>
    <mergeCell ref="F17:O17"/>
    <mergeCell ref="P17:Z17"/>
    <mergeCell ref="R18:R23"/>
    <mergeCell ref="AN17:AX17"/>
    <mergeCell ref="AY17:AY25"/>
    <mergeCell ref="M18:M23"/>
    <mergeCell ref="K18:K23"/>
    <mergeCell ref="AI18:AI23"/>
    <mergeCell ref="J18:J23"/>
    <mergeCell ref="V18:V23"/>
    <mergeCell ref="AH18:AH23"/>
    <mergeCell ref="N18:N23"/>
    <mergeCell ref="Y18:Y23"/>
    <mergeCell ref="Z18:Z23"/>
    <mergeCell ref="O18:O23"/>
    <mergeCell ref="P18:P23"/>
    <mergeCell ref="Q18:Q23"/>
    <mergeCell ref="B16:C16"/>
    <mergeCell ref="F16:AA16"/>
    <mergeCell ref="S18:S23"/>
    <mergeCell ref="T18:T23"/>
    <mergeCell ref="U18:U23"/>
    <mergeCell ref="W18:W23"/>
    <mergeCell ref="X18:X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A10" zoomScale="90" zoomScaleNormal="90" workbookViewId="0">
      <pane xSplit="5" ySplit="16" topLeftCell="H26" activePane="bottomRight" state="frozen"/>
      <selection activeCell="A10" sqref="A10"/>
      <selection pane="topRight" activeCell="F10" sqref="F10"/>
      <selection pane="bottomLeft" activeCell="A26" sqref="A26"/>
      <selection pane="bottomRight" activeCell="U29" sqref="U29"/>
    </sheetView>
  </sheetViews>
  <sheetFormatPr defaultColWidth="8.7109375" defaultRowHeight="15.75" x14ac:dyDescent="0.25"/>
  <cols>
    <col min="1" max="1" width="3.5703125" style="5" customWidth="1"/>
    <col min="2" max="2" width="15.85546875" style="5" customWidth="1"/>
    <col min="3" max="3" width="6.5703125" style="5" customWidth="1"/>
    <col min="4" max="5" width="6.5703125" style="5" hidden="1" customWidth="1"/>
    <col min="6" max="13" width="5.5703125" style="5" customWidth="1"/>
    <col min="14" max="14" width="6.5703125" style="5" customWidth="1"/>
    <col min="15" max="15" width="6.85546875" style="5" customWidth="1"/>
    <col min="16" max="24" width="5.5703125" style="5" customWidth="1"/>
    <col min="25" max="25" width="6.42578125" style="5" customWidth="1"/>
    <col min="26" max="27" width="7.42578125" style="5" customWidth="1"/>
    <col min="28" max="29" width="5.5703125" style="5" hidden="1" customWidth="1"/>
    <col min="30" max="37" width="5.5703125" style="5" customWidth="1"/>
    <col min="38" max="38" width="6.28515625" style="5" customWidth="1"/>
    <col min="39" max="39" width="9" style="5" customWidth="1"/>
    <col min="40" max="48" width="5.5703125" style="5" customWidth="1"/>
    <col min="49" max="49" width="6.42578125" style="5" customWidth="1"/>
    <col min="50" max="50" width="7.140625" style="5" customWidth="1"/>
    <col min="51" max="51" width="7.5703125" style="5" customWidth="1"/>
    <col min="52" max="52" width="12.140625" style="4" bestFit="1" customWidth="1"/>
    <col min="53" max="16384" width="8.7109375" style="5"/>
  </cols>
  <sheetData>
    <row r="1" spans="2:52" s="1" customFormat="1" x14ac:dyDescent="0.25">
      <c r="AZ1" s="4"/>
    </row>
    <row r="2" spans="2:52" s="1" customFormat="1" x14ac:dyDescent="0.25">
      <c r="B2" s="181" t="s">
        <v>0</v>
      </c>
      <c r="C2" s="181"/>
      <c r="D2" s="181"/>
      <c r="E2" s="181"/>
      <c r="F2" s="181"/>
      <c r="AZ2" s="4"/>
    </row>
    <row r="3" spans="2:52" s="1" customFormat="1" x14ac:dyDescent="0.25">
      <c r="AZ3" s="4"/>
    </row>
    <row r="4" spans="2:52" s="1" customFormat="1" x14ac:dyDescent="0.25">
      <c r="B4" s="2" t="s">
        <v>1</v>
      </c>
      <c r="C4" s="181" t="s">
        <v>2</v>
      </c>
      <c r="D4" s="181"/>
      <c r="E4" s="181"/>
      <c r="F4" s="181"/>
      <c r="G4" s="182" t="s">
        <v>3</v>
      </c>
      <c r="H4" s="182"/>
      <c r="I4" s="182"/>
      <c r="J4" s="182"/>
      <c r="K4" s="182"/>
      <c r="L4" s="182"/>
      <c r="AE4" s="182" t="s">
        <v>3</v>
      </c>
      <c r="AF4" s="182"/>
      <c r="AG4" s="182"/>
      <c r="AH4" s="182"/>
      <c r="AI4" s="182"/>
      <c r="AJ4" s="182"/>
      <c r="AZ4" s="4"/>
    </row>
    <row r="5" spans="2:52" s="1" customForma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AD5" s="2"/>
      <c r="AE5" s="2"/>
      <c r="AF5" s="2"/>
      <c r="AG5" s="2"/>
      <c r="AH5" s="2"/>
      <c r="AI5" s="2"/>
      <c r="AJ5" s="2"/>
      <c r="AZ5" s="4"/>
    </row>
    <row r="6" spans="2:52" s="1" customFormat="1" x14ac:dyDescent="0.25">
      <c r="B6" s="182" t="s">
        <v>26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AZ6" s="4"/>
    </row>
    <row r="8" spans="2:52" s="3" customFormat="1" x14ac:dyDescent="0.25">
      <c r="B8" s="180" t="s">
        <v>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</row>
    <row r="9" spans="2:52" s="3" customFormat="1" x14ac:dyDescent="0.25">
      <c r="B9" s="180" t="s">
        <v>167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</row>
    <row r="10" spans="2:52" s="4" customFormat="1" ht="18.95" customHeight="1" x14ac:dyDescent="0.25">
      <c r="B10" s="185" t="s">
        <v>28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</row>
    <row r="11" spans="2:52" x14ac:dyDescent="0.25">
      <c r="B11" s="180" t="s">
        <v>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</row>
    <row r="13" spans="2:52" x14ac:dyDescent="0.25">
      <c r="B13" s="186" t="s">
        <v>6</v>
      </c>
      <c r="C13" s="186"/>
    </row>
    <row r="14" spans="2:52" x14ac:dyDescent="0.25">
      <c r="B14" s="54"/>
      <c r="C14" s="54"/>
    </row>
    <row r="15" spans="2:52" ht="16.5" thickBot="1" x14ac:dyDescent="0.3">
      <c r="B15" s="54"/>
      <c r="C15" s="54"/>
    </row>
    <row r="16" spans="2:52" s="9" customFormat="1" ht="14.45" customHeight="1" thickBot="1" x14ac:dyDescent="0.25">
      <c r="B16" s="187" t="s">
        <v>7</v>
      </c>
      <c r="C16" s="187"/>
      <c r="D16" s="21"/>
      <c r="E16" s="8"/>
      <c r="F16" s="188" t="s">
        <v>8</v>
      </c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90"/>
      <c r="AB16" s="7"/>
      <c r="AC16" s="21"/>
      <c r="AD16" s="162" t="s">
        <v>60</v>
      </c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91" t="s">
        <v>62</v>
      </c>
    </row>
    <row r="17" spans="2:52" s="9" customFormat="1" ht="14.45" customHeight="1" x14ac:dyDescent="0.2">
      <c r="B17" s="55"/>
      <c r="C17" s="55"/>
      <c r="D17" s="21"/>
      <c r="E17" s="8"/>
      <c r="F17" s="164" t="s">
        <v>6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7" t="s">
        <v>21</v>
      </c>
      <c r="Q17" s="168"/>
      <c r="R17" s="168"/>
      <c r="S17" s="168"/>
      <c r="T17" s="168"/>
      <c r="U17" s="168"/>
      <c r="V17" s="168"/>
      <c r="W17" s="168"/>
      <c r="X17" s="168"/>
      <c r="Y17" s="168"/>
      <c r="Z17" s="169"/>
      <c r="AA17" s="177" t="s">
        <v>59</v>
      </c>
      <c r="AB17" s="7"/>
      <c r="AC17" s="21"/>
      <c r="AD17" s="164" t="s">
        <v>6</v>
      </c>
      <c r="AE17" s="165"/>
      <c r="AF17" s="165"/>
      <c r="AG17" s="165"/>
      <c r="AH17" s="165"/>
      <c r="AI17" s="165"/>
      <c r="AJ17" s="165"/>
      <c r="AK17" s="165"/>
      <c r="AL17" s="165"/>
      <c r="AM17" s="166"/>
      <c r="AN17" s="167" t="s">
        <v>21</v>
      </c>
      <c r="AO17" s="168"/>
      <c r="AP17" s="168"/>
      <c r="AQ17" s="168"/>
      <c r="AR17" s="168"/>
      <c r="AS17" s="168"/>
      <c r="AT17" s="168"/>
      <c r="AU17" s="168"/>
      <c r="AV17" s="168"/>
      <c r="AW17" s="168"/>
      <c r="AX17" s="169"/>
      <c r="AY17" s="170" t="s">
        <v>63</v>
      </c>
      <c r="AZ17" s="192"/>
    </row>
    <row r="18" spans="2:52" ht="15" customHeight="1" x14ac:dyDescent="0.2">
      <c r="B18" s="161" t="s">
        <v>9</v>
      </c>
      <c r="C18" s="193" t="s">
        <v>10</v>
      </c>
      <c r="D18" s="14"/>
      <c r="E18" s="11"/>
      <c r="F18" s="173" t="s">
        <v>86</v>
      </c>
      <c r="G18" s="161" t="s">
        <v>31</v>
      </c>
      <c r="H18" s="161" t="s">
        <v>87</v>
      </c>
      <c r="I18" s="161" t="s">
        <v>67</v>
      </c>
      <c r="J18" s="161" t="s">
        <v>88</v>
      </c>
      <c r="K18" s="161" t="s">
        <v>102</v>
      </c>
      <c r="L18" s="161" t="s">
        <v>175</v>
      </c>
      <c r="M18" s="161" t="s">
        <v>53</v>
      </c>
      <c r="N18" s="161" t="s">
        <v>54</v>
      </c>
      <c r="O18" s="174" t="s">
        <v>57</v>
      </c>
      <c r="P18" s="173" t="s">
        <v>97</v>
      </c>
      <c r="Q18" s="161" t="s">
        <v>98</v>
      </c>
      <c r="R18" s="161" t="s">
        <v>99</v>
      </c>
      <c r="S18" s="161" t="s">
        <v>37</v>
      </c>
      <c r="T18" s="161" t="s">
        <v>79</v>
      </c>
      <c r="U18" s="161" t="s">
        <v>22</v>
      </c>
      <c r="V18" s="161" t="s">
        <v>23</v>
      </c>
      <c r="W18" s="161" t="s">
        <v>102</v>
      </c>
      <c r="X18" s="161" t="s">
        <v>11</v>
      </c>
      <c r="Y18" s="161" t="s">
        <v>12</v>
      </c>
      <c r="Z18" s="155" t="s">
        <v>58</v>
      </c>
      <c r="AA18" s="178"/>
      <c r="AB18" s="10"/>
      <c r="AC18" s="14"/>
      <c r="AD18" s="173" t="s">
        <v>86</v>
      </c>
      <c r="AE18" s="161" t="s">
        <v>31</v>
      </c>
      <c r="AF18" s="161" t="s">
        <v>87</v>
      </c>
      <c r="AG18" s="161" t="s">
        <v>67</v>
      </c>
      <c r="AH18" s="161" t="s">
        <v>88</v>
      </c>
      <c r="AI18" s="161" t="s">
        <v>102</v>
      </c>
      <c r="AJ18" s="161" t="s">
        <v>175</v>
      </c>
      <c r="AK18" s="161" t="s">
        <v>53</v>
      </c>
      <c r="AL18" s="161" t="s">
        <v>54</v>
      </c>
      <c r="AM18" s="174" t="s">
        <v>57</v>
      </c>
      <c r="AN18" s="173" t="s">
        <v>97</v>
      </c>
      <c r="AO18" s="161" t="s">
        <v>98</v>
      </c>
      <c r="AP18" s="161" t="s">
        <v>99</v>
      </c>
      <c r="AQ18" s="161" t="s">
        <v>37</v>
      </c>
      <c r="AR18" s="161" t="s">
        <v>79</v>
      </c>
      <c r="AS18" s="161" t="s">
        <v>22</v>
      </c>
      <c r="AT18" s="161" t="s">
        <v>23</v>
      </c>
      <c r="AU18" s="161" t="s">
        <v>102</v>
      </c>
      <c r="AV18" s="161" t="s">
        <v>11</v>
      </c>
      <c r="AW18" s="161" t="s">
        <v>12</v>
      </c>
      <c r="AX18" s="155" t="s">
        <v>58</v>
      </c>
      <c r="AY18" s="171"/>
      <c r="AZ18" s="192"/>
    </row>
    <row r="19" spans="2:52" ht="12.95" customHeight="1" x14ac:dyDescent="0.2">
      <c r="B19" s="161"/>
      <c r="C19" s="193"/>
      <c r="D19" s="14"/>
      <c r="E19" s="11"/>
      <c r="F19" s="173"/>
      <c r="G19" s="161"/>
      <c r="H19" s="161"/>
      <c r="I19" s="161"/>
      <c r="J19" s="161"/>
      <c r="K19" s="161"/>
      <c r="L19" s="161"/>
      <c r="M19" s="161"/>
      <c r="N19" s="161"/>
      <c r="O19" s="175"/>
      <c r="P19" s="173"/>
      <c r="Q19" s="161"/>
      <c r="R19" s="161"/>
      <c r="S19" s="161"/>
      <c r="T19" s="161"/>
      <c r="U19" s="161"/>
      <c r="V19" s="161"/>
      <c r="W19" s="161"/>
      <c r="X19" s="161"/>
      <c r="Y19" s="161"/>
      <c r="Z19" s="155"/>
      <c r="AA19" s="178"/>
      <c r="AB19" s="12"/>
      <c r="AC19" s="22"/>
      <c r="AD19" s="173"/>
      <c r="AE19" s="161"/>
      <c r="AF19" s="161"/>
      <c r="AG19" s="161"/>
      <c r="AH19" s="161"/>
      <c r="AI19" s="161"/>
      <c r="AJ19" s="161"/>
      <c r="AK19" s="161"/>
      <c r="AL19" s="161"/>
      <c r="AM19" s="175"/>
      <c r="AN19" s="173"/>
      <c r="AO19" s="161"/>
      <c r="AP19" s="161"/>
      <c r="AQ19" s="161"/>
      <c r="AR19" s="161"/>
      <c r="AS19" s="161"/>
      <c r="AT19" s="161"/>
      <c r="AU19" s="161"/>
      <c r="AV19" s="161"/>
      <c r="AW19" s="161"/>
      <c r="AX19" s="155"/>
      <c r="AY19" s="171"/>
      <c r="AZ19" s="192"/>
    </row>
    <row r="20" spans="2:52" ht="14.45" customHeight="1" x14ac:dyDescent="0.2">
      <c r="B20" s="161"/>
      <c r="C20" s="193"/>
      <c r="D20" s="14"/>
      <c r="E20" s="11"/>
      <c r="F20" s="173"/>
      <c r="G20" s="161"/>
      <c r="H20" s="161"/>
      <c r="I20" s="161"/>
      <c r="J20" s="161"/>
      <c r="K20" s="161"/>
      <c r="L20" s="161"/>
      <c r="M20" s="161"/>
      <c r="N20" s="161"/>
      <c r="O20" s="175"/>
      <c r="P20" s="173"/>
      <c r="Q20" s="161"/>
      <c r="R20" s="161"/>
      <c r="S20" s="161"/>
      <c r="T20" s="161"/>
      <c r="U20" s="161"/>
      <c r="V20" s="161"/>
      <c r="W20" s="161"/>
      <c r="X20" s="161"/>
      <c r="Y20" s="161"/>
      <c r="Z20" s="155"/>
      <c r="AA20" s="178"/>
      <c r="AB20" s="12"/>
      <c r="AC20" s="22"/>
      <c r="AD20" s="173"/>
      <c r="AE20" s="161"/>
      <c r="AF20" s="161"/>
      <c r="AG20" s="161"/>
      <c r="AH20" s="161"/>
      <c r="AI20" s="161"/>
      <c r="AJ20" s="161"/>
      <c r="AK20" s="161"/>
      <c r="AL20" s="161"/>
      <c r="AM20" s="175"/>
      <c r="AN20" s="173"/>
      <c r="AO20" s="161"/>
      <c r="AP20" s="161"/>
      <c r="AQ20" s="161"/>
      <c r="AR20" s="161"/>
      <c r="AS20" s="161"/>
      <c r="AT20" s="161"/>
      <c r="AU20" s="161"/>
      <c r="AV20" s="161"/>
      <c r="AW20" s="161"/>
      <c r="AX20" s="155"/>
      <c r="AY20" s="171"/>
      <c r="AZ20" s="192"/>
    </row>
    <row r="21" spans="2:52" ht="14.45" customHeight="1" x14ac:dyDescent="0.2">
      <c r="B21" s="161"/>
      <c r="C21" s="193"/>
      <c r="D21" s="14"/>
      <c r="E21" s="11"/>
      <c r="F21" s="173"/>
      <c r="G21" s="161"/>
      <c r="H21" s="161"/>
      <c r="I21" s="161"/>
      <c r="J21" s="161"/>
      <c r="K21" s="161"/>
      <c r="L21" s="161"/>
      <c r="M21" s="161"/>
      <c r="N21" s="161"/>
      <c r="O21" s="175"/>
      <c r="P21" s="173"/>
      <c r="Q21" s="161"/>
      <c r="R21" s="161"/>
      <c r="S21" s="161"/>
      <c r="T21" s="161"/>
      <c r="U21" s="161"/>
      <c r="V21" s="161"/>
      <c r="W21" s="161"/>
      <c r="X21" s="161"/>
      <c r="Y21" s="161"/>
      <c r="Z21" s="155"/>
      <c r="AA21" s="178"/>
      <c r="AB21" s="12"/>
      <c r="AC21" s="22"/>
      <c r="AD21" s="173"/>
      <c r="AE21" s="161"/>
      <c r="AF21" s="161"/>
      <c r="AG21" s="161"/>
      <c r="AH21" s="161"/>
      <c r="AI21" s="161"/>
      <c r="AJ21" s="161"/>
      <c r="AK21" s="161"/>
      <c r="AL21" s="161"/>
      <c r="AM21" s="175"/>
      <c r="AN21" s="173"/>
      <c r="AO21" s="161"/>
      <c r="AP21" s="161"/>
      <c r="AQ21" s="161"/>
      <c r="AR21" s="161"/>
      <c r="AS21" s="161"/>
      <c r="AT21" s="161"/>
      <c r="AU21" s="161"/>
      <c r="AV21" s="161"/>
      <c r="AW21" s="161"/>
      <c r="AX21" s="155"/>
      <c r="AY21" s="171"/>
      <c r="AZ21" s="192"/>
    </row>
    <row r="22" spans="2:52" ht="14.45" customHeight="1" x14ac:dyDescent="0.2">
      <c r="B22" s="161"/>
      <c r="C22" s="193"/>
      <c r="D22" s="14"/>
      <c r="E22" s="11"/>
      <c r="F22" s="173"/>
      <c r="G22" s="161"/>
      <c r="H22" s="161"/>
      <c r="I22" s="161"/>
      <c r="J22" s="161"/>
      <c r="K22" s="161"/>
      <c r="L22" s="161"/>
      <c r="M22" s="161"/>
      <c r="N22" s="161"/>
      <c r="O22" s="175"/>
      <c r="P22" s="173"/>
      <c r="Q22" s="161"/>
      <c r="R22" s="161"/>
      <c r="S22" s="161"/>
      <c r="T22" s="161"/>
      <c r="U22" s="161"/>
      <c r="V22" s="161"/>
      <c r="W22" s="161"/>
      <c r="X22" s="161"/>
      <c r="Y22" s="161"/>
      <c r="Z22" s="155"/>
      <c r="AA22" s="178"/>
      <c r="AB22" s="12"/>
      <c r="AC22" s="22"/>
      <c r="AD22" s="173"/>
      <c r="AE22" s="161"/>
      <c r="AF22" s="161"/>
      <c r="AG22" s="161"/>
      <c r="AH22" s="161"/>
      <c r="AI22" s="161"/>
      <c r="AJ22" s="161"/>
      <c r="AK22" s="161"/>
      <c r="AL22" s="161"/>
      <c r="AM22" s="175"/>
      <c r="AN22" s="173"/>
      <c r="AO22" s="161"/>
      <c r="AP22" s="161"/>
      <c r="AQ22" s="161"/>
      <c r="AR22" s="161"/>
      <c r="AS22" s="161"/>
      <c r="AT22" s="161"/>
      <c r="AU22" s="161"/>
      <c r="AV22" s="161"/>
      <c r="AW22" s="161"/>
      <c r="AX22" s="155"/>
      <c r="AY22" s="171"/>
      <c r="AZ22" s="192"/>
    </row>
    <row r="23" spans="2:52" ht="21.6" customHeight="1" x14ac:dyDescent="0.2">
      <c r="B23" s="161"/>
      <c r="C23" s="193"/>
      <c r="D23" s="14"/>
      <c r="E23" s="11"/>
      <c r="F23" s="173"/>
      <c r="G23" s="161"/>
      <c r="H23" s="161"/>
      <c r="I23" s="161"/>
      <c r="J23" s="161"/>
      <c r="K23" s="161"/>
      <c r="L23" s="161"/>
      <c r="M23" s="161"/>
      <c r="N23" s="161"/>
      <c r="O23" s="176"/>
      <c r="P23" s="173"/>
      <c r="Q23" s="161"/>
      <c r="R23" s="161"/>
      <c r="S23" s="161"/>
      <c r="T23" s="161"/>
      <c r="U23" s="161"/>
      <c r="V23" s="161"/>
      <c r="W23" s="161"/>
      <c r="X23" s="161"/>
      <c r="Y23" s="161"/>
      <c r="Z23" s="155"/>
      <c r="AA23" s="178"/>
      <c r="AB23" s="12"/>
      <c r="AC23" s="22"/>
      <c r="AD23" s="173"/>
      <c r="AE23" s="161"/>
      <c r="AF23" s="161"/>
      <c r="AG23" s="161"/>
      <c r="AH23" s="161"/>
      <c r="AI23" s="161"/>
      <c r="AJ23" s="161"/>
      <c r="AK23" s="161"/>
      <c r="AL23" s="161"/>
      <c r="AM23" s="176"/>
      <c r="AN23" s="173"/>
      <c r="AO23" s="161"/>
      <c r="AP23" s="161"/>
      <c r="AQ23" s="161"/>
      <c r="AR23" s="161"/>
      <c r="AS23" s="161"/>
      <c r="AT23" s="161"/>
      <c r="AU23" s="161"/>
      <c r="AV23" s="161"/>
      <c r="AW23" s="161"/>
      <c r="AX23" s="155"/>
      <c r="AY23" s="171"/>
      <c r="AZ23" s="192"/>
    </row>
    <row r="24" spans="2:52" ht="13.5" customHeight="1" x14ac:dyDescent="0.2">
      <c r="B24" s="161"/>
      <c r="C24" s="193"/>
      <c r="D24" s="14"/>
      <c r="E24" s="11"/>
      <c r="F24" s="156" t="s">
        <v>13</v>
      </c>
      <c r="G24" s="157"/>
      <c r="H24" s="157"/>
      <c r="I24" s="157"/>
      <c r="J24" s="157"/>
      <c r="K24" s="157"/>
      <c r="L24" s="157"/>
      <c r="M24" s="157" t="s">
        <v>56</v>
      </c>
      <c r="N24" s="157"/>
      <c r="O24" s="158"/>
      <c r="P24" s="159" t="s">
        <v>13</v>
      </c>
      <c r="Q24" s="153"/>
      <c r="R24" s="153"/>
      <c r="S24" s="153"/>
      <c r="T24" s="153"/>
      <c r="U24" s="153"/>
      <c r="V24" s="153"/>
      <c r="W24" s="160"/>
      <c r="X24" s="152" t="s">
        <v>56</v>
      </c>
      <c r="Y24" s="153"/>
      <c r="Z24" s="154"/>
      <c r="AA24" s="178"/>
      <c r="AB24" s="12"/>
      <c r="AC24" s="22"/>
      <c r="AD24" s="156" t="s">
        <v>13</v>
      </c>
      <c r="AE24" s="157"/>
      <c r="AF24" s="157"/>
      <c r="AG24" s="157"/>
      <c r="AH24" s="157"/>
      <c r="AI24" s="157"/>
      <c r="AJ24" s="157"/>
      <c r="AK24" s="157" t="s">
        <v>56</v>
      </c>
      <c r="AL24" s="157"/>
      <c r="AM24" s="158"/>
      <c r="AN24" s="159" t="s">
        <v>13</v>
      </c>
      <c r="AO24" s="153"/>
      <c r="AP24" s="153"/>
      <c r="AQ24" s="153"/>
      <c r="AR24" s="153"/>
      <c r="AS24" s="153"/>
      <c r="AT24" s="153"/>
      <c r="AU24" s="153"/>
      <c r="AV24" s="152" t="s">
        <v>56</v>
      </c>
      <c r="AW24" s="153"/>
      <c r="AX24" s="154"/>
      <c r="AY24" s="171"/>
      <c r="AZ24" s="192"/>
    </row>
    <row r="25" spans="2:52" ht="14.45" customHeight="1" x14ac:dyDescent="0.2">
      <c r="B25" s="161"/>
      <c r="C25" s="193"/>
      <c r="D25" s="14" t="s">
        <v>14</v>
      </c>
      <c r="E25" s="11" t="s">
        <v>15</v>
      </c>
      <c r="F25" s="20">
        <v>200</v>
      </c>
      <c r="G25" s="56">
        <v>200</v>
      </c>
      <c r="H25" s="56">
        <v>30</v>
      </c>
      <c r="I25" s="56">
        <v>40</v>
      </c>
      <c r="J25" s="138">
        <v>200</v>
      </c>
      <c r="K25" s="142">
        <v>250</v>
      </c>
      <c r="L25" s="56">
        <v>220</v>
      </c>
      <c r="M25" s="150">
        <v>28</v>
      </c>
      <c r="N25" s="150"/>
      <c r="O25" s="151"/>
      <c r="P25" s="20">
        <v>80</v>
      </c>
      <c r="Q25" s="56">
        <v>250</v>
      </c>
      <c r="R25" s="56">
        <v>300</v>
      </c>
      <c r="S25" s="56">
        <v>120</v>
      </c>
      <c r="T25" s="56">
        <v>200</v>
      </c>
      <c r="U25" s="56">
        <v>50</v>
      </c>
      <c r="V25" s="138">
        <v>50</v>
      </c>
      <c r="W25" s="56">
        <v>250</v>
      </c>
      <c r="X25" s="152">
        <v>28</v>
      </c>
      <c r="Y25" s="153"/>
      <c r="Z25" s="154"/>
      <c r="AA25" s="179"/>
      <c r="AB25" s="10" t="s">
        <v>14</v>
      </c>
      <c r="AC25" s="14" t="s">
        <v>15</v>
      </c>
      <c r="AD25" s="20">
        <v>230</v>
      </c>
      <c r="AE25" s="56">
        <v>200</v>
      </c>
      <c r="AF25" s="56">
        <v>40</v>
      </c>
      <c r="AG25" s="56">
        <v>50</v>
      </c>
      <c r="AH25" s="138">
        <v>200</v>
      </c>
      <c r="AI25" s="142">
        <v>250</v>
      </c>
      <c r="AJ25" s="56">
        <v>327</v>
      </c>
      <c r="AK25" s="150">
        <v>7</v>
      </c>
      <c r="AL25" s="150"/>
      <c r="AM25" s="151"/>
      <c r="AN25" s="20">
        <v>120</v>
      </c>
      <c r="AO25" s="56">
        <v>300</v>
      </c>
      <c r="AP25" s="56">
        <v>320</v>
      </c>
      <c r="AQ25" s="56">
        <v>120</v>
      </c>
      <c r="AR25" s="56">
        <v>200</v>
      </c>
      <c r="AS25" s="56">
        <v>70</v>
      </c>
      <c r="AT25" s="138">
        <v>70</v>
      </c>
      <c r="AU25" s="56">
        <v>250</v>
      </c>
      <c r="AV25" s="152">
        <v>7</v>
      </c>
      <c r="AW25" s="153"/>
      <c r="AX25" s="154"/>
      <c r="AY25" s="172"/>
      <c r="AZ25" s="192"/>
    </row>
    <row r="26" spans="2:52" s="69" customFormat="1" x14ac:dyDescent="0.25">
      <c r="B26" s="59" t="s">
        <v>69</v>
      </c>
      <c r="C26" s="60">
        <v>8.5</v>
      </c>
      <c r="D26" s="59">
        <v>53.5</v>
      </c>
      <c r="E26" s="61">
        <v>50</v>
      </c>
      <c r="F26" s="62">
        <v>80</v>
      </c>
      <c r="G26" s="59"/>
      <c r="H26" s="59"/>
      <c r="I26" s="59"/>
      <c r="J26" s="59"/>
      <c r="K26" s="59"/>
      <c r="L26" s="59"/>
      <c r="M26" s="59">
        <f>SUM(F26:L26)</f>
        <v>80</v>
      </c>
      <c r="N26" s="60">
        <f>C26*M26/48</f>
        <v>14.166666666666666</v>
      </c>
      <c r="O26" s="63">
        <f>M26*$M$25/48</f>
        <v>46.666666666666664</v>
      </c>
      <c r="P26" s="62"/>
      <c r="Q26" s="59"/>
      <c r="R26" s="59">
        <v>1</v>
      </c>
      <c r="S26" s="59"/>
      <c r="T26" s="59"/>
      <c r="U26" s="59"/>
      <c r="V26" s="59"/>
      <c r="W26" s="59"/>
      <c r="X26" s="59">
        <f t="shared" ref="X26:X52" si="0">SUM(P26:W26)</f>
        <v>1</v>
      </c>
      <c r="Y26" s="60">
        <f>C26*X26</f>
        <v>8.5</v>
      </c>
      <c r="Z26" s="64">
        <f>X26*$X$25</f>
        <v>28</v>
      </c>
      <c r="AA26" s="65">
        <f t="shared" ref="AA26:AA52" si="1">O26+Z26</f>
        <v>74.666666666666657</v>
      </c>
      <c r="AB26" s="66">
        <v>53.5</v>
      </c>
      <c r="AC26" s="59">
        <v>50</v>
      </c>
      <c r="AD26" s="62">
        <v>90</v>
      </c>
      <c r="AE26" s="59"/>
      <c r="AF26" s="59"/>
      <c r="AG26" s="59"/>
      <c r="AH26" s="59"/>
      <c r="AI26" s="59"/>
      <c r="AJ26" s="59"/>
      <c r="AK26" s="59">
        <f t="shared" ref="AK26:AK52" si="2">SUM(AD26:AJ26)</f>
        <v>90</v>
      </c>
      <c r="AL26" s="60">
        <f>C26*AK26/48</f>
        <v>15.9375</v>
      </c>
      <c r="AM26" s="63">
        <f>AK26*AK25/48</f>
        <v>13.125</v>
      </c>
      <c r="AN26" s="62"/>
      <c r="AO26" s="59"/>
      <c r="AP26" s="59">
        <v>2</v>
      </c>
      <c r="AQ26" s="59"/>
      <c r="AR26" s="59"/>
      <c r="AS26" s="59"/>
      <c r="AT26" s="59"/>
      <c r="AU26" s="59"/>
      <c r="AV26" s="59">
        <f t="shared" ref="AV26:AV52" si="3">SUM(AN26:AU26)</f>
        <v>2</v>
      </c>
      <c r="AW26" s="60">
        <f>C26*AV26</f>
        <v>17</v>
      </c>
      <c r="AX26" s="64">
        <f>AV26*$AV$25</f>
        <v>14</v>
      </c>
      <c r="AY26" s="67">
        <f t="shared" ref="AY26:AY52" si="4">AM26+AX26</f>
        <v>27.125</v>
      </c>
      <c r="AZ26" s="68">
        <f t="shared" ref="AZ26:AZ52" si="5">AA26+AY26</f>
        <v>101.79166666666666</v>
      </c>
    </row>
    <row r="27" spans="2:52" s="77" customFormat="1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80</v>
      </c>
      <c r="G27" s="58">
        <v>130</v>
      </c>
      <c r="H27" s="58"/>
      <c r="I27" s="58"/>
      <c r="J27" s="58"/>
      <c r="K27" s="58"/>
      <c r="L27" s="58"/>
      <c r="M27" s="58">
        <f t="shared" ref="M27:M52" si="6">SUM(F27:L27)</f>
        <v>210</v>
      </c>
      <c r="N27" s="33">
        <f>C27*M27/1000</f>
        <v>15.75</v>
      </c>
      <c r="O27" s="71">
        <f>M27*$M$25/1000</f>
        <v>5.88</v>
      </c>
      <c r="P27" s="57"/>
      <c r="Q27" s="58"/>
      <c r="R27" s="58"/>
      <c r="S27" s="58"/>
      <c r="T27" s="58"/>
      <c r="U27" s="58"/>
      <c r="V27" s="58"/>
      <c r="W27" s="58"/>
      <c r="X27" s="58">
        <f t="shared" si="0"/>
        <v>0</v>
      </c>
      <c r="Y27" s="33">
        <f t="shared" ref="Y27:Y52" si="7">C27*X27/1000</f>
        <v>0</v>
      </c>
      <c r="Z27" s="72">
        <f t="shared" ref="Z27:Z52" si="8">X27*$X$25/1000</f>
        <v>0</v>
      </c>
      <c r="AA27" s="73">
        <f t="shared" si="1"/>
        <v>5.88</v>
      </c>
      <c r="AB27" s="74">
        <v>88</v>
      </c>
      <c r="AC27" s="58">
        <v>64.8</v>
      </c>
      <c r="AD27" s="57">
        <v>90</v>
      </c>
      <c r="AE27" s="58">
        <v>130</v>
      </c>
      <c r="AF27" s="58"/>
      <c r="AG27" s="58"/>
      <c r="AH27" s="58"/>
      <c r="AI27" s="58"/>
      <c r="AJ27" s="58"/>
      <c r="AK27" s="58">
        <f t="shared" si="2"/>
        <v>220</v>
      </c>
      <c r="AL27" s="33">
        <f>C27*AK27/1000</f>
        <v>16.5</v>
      </c>
      <c r="AM27" s="63">
        <f t="shared" ref="AM27:AM52" si="9">AK27*AK26/1000</f>
        <v>19.8</v>
      </c>
      <c r="AN27" s="57"/>
      <c r="AO27" s="58"/>
      <c r="AP27" s="58"/>
      <c r="AQ27" s="58"/>
      <c r="AR27" s="58"/>
      <c r="AS27" s="58"/>
      <c r="AT27" s="58"/>
      <c r="AU27" s="58"/>
      <c r="AV27" s="58">
        <f t="shared" si="3"/>
        <v>0</v>
      </c>
      <c r="AW27" s="33">
        <f t="shared" ref="AW27:AW52" si="10">C27*AV27/1000</f>
        <v>0</v>
      </c>
      <c r="AX27" s="64">
        <f t="shared" ref="AX27:AX52" si="11">AV27*$AV$25/1000</f>
        <v>0</v>
      </c>
      <c r="AY27" s="75">
        <f t="shared" si="4"/>
        <v>19.8</v>
      </c>
      <c r="AZ27" s="76">
        <f t="shared" si="5"/>
        <v>25.68</v>
      </c>
    </row>
    <row r="28" spans="2:52" x14ac:dyDescent="0.25">
      <c r="B28" s="14" t="s">
        <v>40</v>
      </c>
      <c r="C28" s="15">
        <v>650</v>
      </c>
      <c r="D28" s="14">
        <v>6</v>
      </c>
      <c r="E28" s="11">
        <v>6</v>
      </c>
      <c r="F28" s="57">
        <v>6</v>
      </c>
      <c r="G28" s="58"/>
      <c r="H28" s="58"/>
      <c r="I28" s="58">
        <v>5</v>
      </c>
      <c r="J28" s="58"/>
      <c r="K28" s="58"/>
      <c r="L28" s="58"/>
      <c r="M28" s="14">
        <f t="shared" si="6"/>
        <v>11</v>
      </c>
      <c r="N28" s="15">
        <f t="shared" ref="N28:N52" si="12">C28*M28/1000</f>
        <v>7.15</v>
      </c>
      <c r="O28" s="37">
        <f t="shared" ref="O28:O52" si="13">M28*$M$25/1000</f>
        <v>0.308</v>
      </c>
      <c r="P28" s="13"/>
      <c r="Q28" s="14"/>
      <c r="R28" s="14">
        <v>4.3</v>
      </c>
      <c r="S28" s="14"/>
      <c r="T28" s="14"/>
      <c r="U28" s="14"/>
      <c r="V28" s="14"/>
      <c r="W28" s="14"/>
      <c r="X28" s="14">
        <f t="shared" si="0"/>
        <v>4.3</v>
      </c>
      <c r="Y28" s="15">
        <f t="shared" si="7"/>
        <v>2.7949999999999999</v>
      </c>
      <c r="Z28" s="39">
        <f t="shared" si="8"/>
        <v>0.12039999999999999</v>
      </c>
      <c r="AA28" s="41">
        <f t="shared" si="1"/>
        <v>0.4284</v>
      </c>
      <c r="AB28" s="10">
        <v>8</v>
      </c>
      <c r="AC28" s="14">
        <v>8</v>
      </c>
      <c r="AD28" s="13">
        <v>7</v>
      </c>
      <c r="AE28" s="14"/>
      <c r="AF28" s="14"/>
      <c r="AG28" s="14">
        <v>5</v>
      </c>
      <c r="AH28" s="14"/>
      <c r="AI28" s="14"/>
      <c r="AJ28" s="14"/>
      <c r="AK28" s="14">
        <f t="shared" si="2"/>
        <v>12</v>
      </c>
      <c r="AL28" s="15">
        <f t="shared" ref="AL28:AL52" si="14">C28*AK28/1000</f>
        <v>7.8</v>
      </c>
      <c r="AM28" s="63">
        <f t="shared" si="9"/>
        <v>2.64</v>
      </c>
      <c r="AN28" s="13"/>
      <c r="AO28" s="14"/>
      <c r="AP28" s="14">
        <v>4.5999999999999996</v>
      </c>
      <c r="AQ28" s="14"/>
      <c r="AR28" s="14"/>
      <c r="AS28" s="14"/>
      <c r="AT28" s="14"/>
      <c r="AU28" s="14"/>
      <c r="AV28" s="14">
        <f t="shared" si="3"/>
        <v>4.5999999999999996</v>
      </c>
      <c r="AW28" s="15">
        <f t="shared" si="10"/>
        <v>2.9899999999999993</v>
      </c>
      <c r="AX28" s="64">
        <f t="shared" si="11"/>
        <v>3.2199999999999993E-2</v>
      </c>
      <c r="AY28" s="50">
        <f t="shared" si="4"/>
        <v>2.6722000000000001</v>
      </c>
      <c r="AZ28" s="49">
        <f t="shared" si="5"/>
        <v>3.1006</v>
      </c>
    </row>
    <row r="29" spans="2:52" x14ac:dyDescent="0.25">
      <c r="B29" s="58" t="s">
        <v>89</v>
      </c>
      <c r="C29" s="15">
        <v>130</v>
      </c>
      <c r="D29" s="14">
        <v>7.2</v>
      </c>
      <c r="E29" s="11">
        <v>6</v>
      </c>
      <c r="F29" s="57">
        <v>60</v>
      </c>
      <c r="G29" s="58"/>
      <c r="H29" s="58"/>
      <c r="I29" s="58"/>
      <c r="J29" s="58"/>
      <c r="K29" s="58"/>
      <c r="L29" s="58"/>
      <c r="M29" s="14">
        <f t="shared" si="6"/>
        <v>60</v>
      </c>
      <c r="N29" s="15">
        <f t="shared" si="12"/>
        <v>7.8</v>
      </c>
      <c r="O29" s="37">
        <f t="shared" si="13"/>
        <v>1.68</v>
      </c>
      <c r="P29" s="13"/>
      <c r="Q29" s="14"/>
      <c r="R29" s="14"/>
      <c r="S29" s="14"/>
      <c r="T29" s="14"/>
      <c r="U29" s="14"/>
      <c r="V29" s="14"/>
      <c r="W29" s="14"/>
      <c r="X29" s="14">
        <f t="shared" si="0"/>
        <v>0</v>
      </c>
      <c r="Y29" s="15">
        <f t="shared" si="7"/>
        <v>0</v>
      </c>
      <c r="Z29" s="39">
        <f t="shared" si="8"/>
        <v>0</v>
      </c>
      <c r="AA29" s="41">
        <f t="shared" si="1"/>
        <v>1.68</v>
      </c>
      <c r="AB29" s="10">
        <v>9.6</v>
      </c>
      <c r="AC29" s="14">
        <v>8</v>
      </c>
      <c r="AD29" s="13">
        <v>69</v>
      </c>
      <c r="AE29" s="14"/>
      <c r="AF29" s="14"/>
      <c r="AG29" s="14"/>
      <c r="AH29" s="14"/>
      <c r="AI29" s="14"/>
      <c r="AJ29" s="14"/>
      <c r="AK29" s="14">
        <f t="shared" si="2"/>
        <v>69</v>
      </c>
      <c r="AL29" s="15">
        <f t="shared" si="14"/>
        <v>8.9700000000000006</v>
      </c>
      <c r="AM29" s="63">
        <f t="shared" si="9"/>
        <v>0.82799999999999996</v>
      </c>
      <c r="AN29" s="13"/>
      <c r="AO29" s="14"/>
      <c r="AP29" s="14"/>
      <c r="AQ29" s="14"/>
      <c r="AR29" s="14"/>
      <c r="AS29" s="14"/>
      <c r="AT29" s="14"/>
      <c r="AU29" s="14"/>
      <c r="AV29" s="14">
        <f t="shared" si="3"/>
        <v>0</v>
      </c>
      <c r="AW29" s="15">
        <f t="shared" si="10"/>
        <v>0</v>
      </c>
      <c r="AX29" s="64">
        <f t="shared" si="11"/>
        <v>0</v>
      </c>
      <c r="AY29" s="50">
        <f t="shared" si="4"/>
        <v>0.82799999999999996</v>
      </c>
      <c r="AZ29" s="49">
        <f t="shared" si="5"/>
        <v>2.508</v>
      </c>
    </row>
    <row r="30" spans="2:52" x14ac:dyDescent="0.25">
      <c r="B30" s="58" t="s">
        <v>17</v>
      </c>
      <c r="C30" s="15">
        <v>380</v>
      </c>
      <c r="D30" s="14">
        <v>18.600000000000001</v>
      </c>
      <c r="E30" s="11">
        <v>15</v>
      </c>
      <c r="F30" s="57"/>
      <c r="G30" s="58">
        <v>5</v>
      </c>
      <c r="H30" s="58"/>
      <c r="I30" s="58"/>
      <c r="J30" s="58"/>
      <c r="K30" s="58"/>
      <c r="L30" s="58"/>
      <c r="M30" s="14">
        <f t="shared" si="6"/>
        <v>5</v>
      </c>
      <c r="N30" s="15">
        <f t="shared" si="12"/>
        <v>1.9</v>
      </c>
      <c r="O30" s="37">
        <f t="shared" si="13"/>
        <v>0.14000000000000001</v>
      </c>
      <c r="P30" s="13"/>
      <c r="Q30" s="14"/>
      <c r="R30" s="14"/>
      <c r="S30" s="14"/>
      <c r="T30" s="14"/>
      <c r="U30" s="14"/>
      <c r="V30" s="14"/>
      <c r="W30" s="14"/>
      <c r="X30" s="14">
        <f t="shared" si="0"/>
        <v>0</v>
      </c>
      <c r="Y30" s="15">
        <f t="shared" si="7"/>
        <v>0</v>
      </c>
      <c r="Z30" s="39">
        <f t="shared" si="8"/>
        <v>0</v>
      </c>
      <c r="AA30" s="41">
        <f t="shared" si="1"/>
        <v>0.14000000000000001</v>
      </c>
      <c r="AB30" s="10">
        <v>24.8</v>
      </c>
      <c r="AC30" s="14">
        <v>20</v>
      </c>
      <c r="AD30" s="13"/>
      <c r="AE30" s="14">
        <v>5</v>
      </c>
      <c r="AF30" s="14"/>
      <c r="AG30" s="14"/>
      <c r="AH30" s="14"/>
      <c r="AI30" s="14"/>
      <c r="AJ30" s="14"/>
      <c r="AK30" s="14">
        <f t="shared" si="2"/>
        <v>5</v>
      </c>
      <c r="AL30" s="15">
        <f t="shared" si="14"/>
        <v>1.9</v>
      </c>
      <c r="AM30" s="63">
        <f t="shared" si="9"/>
        <v>0.34499999999999997</v>
      </c>
      <c r="AN30" s="13"/>
      <c r="AO30" s="14"/>
      <c r="AP30" s="14"/>
      <c r="AQ30" s="14"/>
      <c r="AR30" s="58"/>
      <c r="AS30" s="58"/>
      <c r="AT30" s="58"/>
      <c r="AU30" s="58"/>
      <c r="AV30" s="14">
        <f t="shared" si="3"/>
        <v>0</v>
      </c>
      <c r="AW30" s="15">
        <f t="shared" si="10"/>
        <v>0</v>
      </c>
      <c r="AX30" s="64">
        <f t="shared" si="11"/>
        <v>0</v>
      </c>
      <c r="AY30" s="50">
        <f t="shared" si="4"/>
        <v>0.34499999999999997</v>
      </c>
      <c r="AZ30" s="49">
        <f t="shared" si="5"/>
        <v>0.48499999999999999</v>
      </c>
    </row>
    <row r="31" spans="2:52" x14ac:dyDescent="0.25">
      <c r="B31" s="58" t="s">
        <v>18</v>
      </c>
      <c r="C31" s="15">
        <v>68</v>
      </c>
      <c r="D31" s="14">
        <v>41</v>
      </c>
      <c r="E31" s="11">
        <v>41</v>
      </c>
      <c r="F31" s="57"/>
      <c r="G31" s="58">
        <v>25</v>
      </c>
      <c r="H31" s="58"/>
      <c r="I31" s="58"/>
      <c r="J31" s="58"/>
      <c r="K31" s="58"/>
      <c r="L31" s="58"/>
      <c r="M31" s="14">
        <f t="shared" si="6"/>
        <v>25</v>
      </c>
      <c r="N31" s="15">
        <f t="shared" si="12"/>
        <v>1.7</v>
      </c>
      <c r="O31" s="37">
        <f t="shared" si="13"/>
        <v>0.7</v>
      </c>
      <c r="P31" s="13"/>
      <c r="Q31" s="14"/>
      <c r="R31" s="14"/>
      <c r="S31" s="14"/>
      <c r="T31" s="14">
        <v>15</v>
      </c>
      <c r="U31" s="14"/>
      <c r="V31" s="14"/>
      <c r="W31" s="14"/>
      <c r="X31" s="14">
        <f t="shared" si="0"/>
        <v>15</v>
      </c>
      <c r="Y31" s="15">
        <f t="shared" si="7"/>
        <v>1.02</v>
      </c>
      <c r="Z31" s="39">
        <f t="shared" si="8"/>
        <v>0.42</v>
      </c>
      <c r="AA31" s="41">
        <f t="shared" si="1"/>
        <v>1.1199999999999999</v>
      </c>
      <c r="AB31" s="10">
        <v>54</v>
      </c>
      <c r="AC31" s="14">
        <v>54</v>
      </c>
      <c r="AD31" s="13"/>
      <c r="AE31" s="14">
        <v>25</v>
      </c>
      <c r="AF31" s="58"/>
      <c r="AG31" s="58"/>
      <c r="AH31" s="58"/>
      <c r="AI31" s="58"/>
      <c r="AJ31" s="58"/>
      <c r="AK31" s="14">
        <f t="shared" si="2"/>
        <v>25</v>
      </c>
      <c r="AL31" s="15">
        <f t="shared" si="14"/>
        <v>1.7</v>
      </c>
      <c r="AM31" s="63">
        <f t="shared" si="9"/>
        <v>0.125</v>
      </c>
      <c r="AN31" s="13"/>
      <c r="AO31" s="14"/>
      <c r="AP31" s="14"/>
      <c r="AQ31" s="14"/>
      <c r="AR31" s="58">
        <v>15</v>
      </c>
      <c r="AS31" s="58"/>
      <c r="AT31" s="58"/>
      <c r="AU31" s="58"/>
      <c r="AV31" s="14">
        <f t="shared" si="3"/>
        <v>15</v>
      </c>
      <c r="AW31" s="15">
        <f t="shared" si="10"/>
        <v>1.02</v>
      </c>
      <c r="AX31" s="64">
        <f t="shared" si="11"/>
        <v>0.105</v>
      </c>
      <c r="AY31" s="50">
        <f t="shared" si="4"/>
        <v>0.22999999999999998</v>
      </c>
      <c r="AZ31" s="49">
        <f t="shared" si="5"/>
        <v>1.3499999999999999</v>
      </c>
    </row>
    <row r="32" spans="2:52" x14ac:dyDescent="0.25">
      <c r="B32" s="58" t="s">
        <v>90</v>
      </c>
      <c r="C32" s="15">
        <v>420</v>
      </c>
      <c r="D32" s="14">
        <v>5</v>
      </c>
      <c r="E32" s="11">
        <v>5</v>
      </c>
      <c r="F32" s="57"/>
      <c r="G32" s="58"/>
      <c r="H32" s="58">
        <v>31</v>
      </c>
      <c r="I32" s="58"/>
      <c r="J32" s="58"/>
      <c r="K32" s="58"/>
      <c r="L32" s="58"/>
      <c r="M32" s="14">
        <f t="shared" si="6"/>
        <v>31</v>
      </c>
      <c r="N32" s="15">
        <f t="shared" si="12"/>
        <v>13.02</v>
      </c>
      <c r="O32" s="37">
        <f t="shared" si="13"/>
        <v>0.86799999999999999</v>
      </c>
      <c r="P32" s="13"/>
      <c r="Q32" s="14"/>
      <c r="R32" s="14"/>
      <c r="S32" s="14"/>
      <c r="T32" s="58"/>
      <c r="U32" s="14"/>
      <c r="V32" s="14"/>
      <c r="W32" s="14"/>
      <c r="X32" s="14">
        <f t="shared" si="0"/>
        <v>0</v>
      </c>
      <c r="Y32" s="15">
        <f t="shared" si="7"/>
        <v>0</v>
      </c>
      <c r="Z32" s="39">
        <f t="shared" si="8"/>
        <v>0</v>
      </c>
      <c r="AA32" s="41">
        <f t="shared" si="1"/>
        <v>0.86799999999999999</v>
      </c>
      <c r="AB32" s="10">
        <v>5</v>
      </c>
      <c r="AC32" s="14">
        <v>5</v>
      </c>
      <c r="AD32" s="13"/>
      <c r="AE32" s="14"/>
      <c r="AF32" s="58">
        <v>41</v>
      </c>
      <c r="AG32" s="58"/>
      <c r="AH32" s="58"/>
      <c r="AI32" s="58"/>
      <c r="AJ32" s="58"/>
      <c r="AK32" s="14">
        <f t="shared" si="2"/>
        <v>41</v>
      </c>
      <c r="AL32" s="15">
        <f t="shared" si="14"/>
        <v>17.22</v>
      </c>
      <c r="AM32" s="63">
        <f t="shared" si="9"/>
        <v>1.0249999999999999</v>
      </c>
      <c r="AN32" s="13"/>
      <c r="AO32" s="14"/>
      <c r="AP32" s="14"/>
      <c r="AQ32" s="14"/>
      <c r="AR32" s="58"/>
      <c r="AS32" s="58"/>
      <c r="AT32" s="58"/>
      <c r="AU32" s="58"/>
      <c r="AV32" s="14">
        <f t="shared" si="3"/>
        <v>0</v>
      </c>
      <c r="AW32" s="15">
        <f t="shared" si="10"/>
        <v>0</v>
      </c>
      <c r="AX32" s="64">
        <f t="shared" si="11"/>
        <v>0</v>
      </c>
      <c r="AY32" s="50">
        <f t="shared" si="4"/>
        <v>1.0249999999999999</v>
      </c>
      <c r="AZ32" s="49">
        <f t="shared" si="5"/>
        <v>1.8929999999999998</v>
      </c>
    </row>
    <row r="33" spans="2:52" x14ac:dyDescent="0.25">
      <c r="B33" s="58" t="s">
        <v>22</v>
      </c>
      <c r="C33" s="15">
        <v>47</v>
      </c>
      <c r="D33" s="14">
        <v>10</v>
      </c>
      <c r="E33" s="11">
        <v>10</v>
      </c>
      <c r="F33" s="57"/>
      <c r="G33" s="58"/>
      <c r="H33" s="58"/>
      <c r="I33" s="58">
        <v>40</v>
      </c>
      <c r="J33" s="58"/>
      <c r="K33" s="58"/>
      <c r="L33" s="58"/>
      <c r="M33" s="14">
        <f t="shared" si="6"/>
        <v>40</v>
      </c>
      <c r="N33" s="15">
        <f t="shared" si="12"/>
        <v>1.88</v>
      </c>
      <c r="O33" s="37">
        <f t="shared" si="13"/>
        <v>1.1200000000000001</v>
      </c>
      <c r="P33" s="13"/>
      <c r="Q33" s="14"/>
      <c r="R33" s="14"/>
      <c r="S33" s="14"/>
      <c r="T33" s="58"/>
      <c r="U33" s="14">
        <v>50</v>
      </c>
      <c r="V33" s="14"/>
      <c r="W33" s="14"/>
      <c r="X33" s="14">
        <f t="shared" si="0"/>
        <v>50</v>
      </c>
      <c r="Y33" s="15">
        <f t="shared" si="7"/>
        <v>2.35</v>
      </c>
      <c r="Z33" s="39">
        <f t="shared" si="8"/>
        <v>1.4</v>
      </c>
      <c r="AA33" s="41">
        <f t="shared" si="1"/>
        <v>2.52</v>
      </c>
      <c r="AB33" s="10">
        <v>10</v>
      </c>
      <c r="AC33" s="14">
        <v>10</v>
      </c>
      <c r="AD33" s="13"/>
      <c r="AE33" s="14"/>
      <c r="AF33" s="58"/>
      <c r="AG33" s="58">
        <v>50</v>
      </c>
      <c r="AH33" s="58"/>
      <c r="AI33" s="58"/>
      <c r="AJ33" s="58"/>
      <c r="AK33" s="14">
        <f t="shared" si="2"/>
        <v>50</v>
      </c>
      <c r="AL33" s="15">
        <f t="shared" si="14"/>
        <v>2.35</v>
      </c>
      <c r="AM33" s="63">
        <f t="shared" si="9"/>
        <v>2.0499999999999998</v>
      </c>
      <c r="AN33" s="13"/>
      <c r="AO33" s="14"/>
      <c r="AP33" s="14"/>
      <c r="AQ33" s="14"/>
      <c r="AR33" s="58"/>
      <c r="AS33" s="58">
        <v>70</v>
      </c>
      <c r="AT33" s="58"/>
      <c r="AU33" s="58"/>
      <c r="AV33" s="14">
        <f t="shared" si="3"/>
        <v>70</v>
      </c>
      <c r="AW33" s="15">
        <f t="shared" si="10"/>
        <v>3.29</v>
      </c>
      <c r="AX33" s="64">
        <f t="shared" si="11"/>
        <v>0.49</v>
      </c>
      <c r="AY33" s="50">
        <f t="shared" si="4"/>
        <v>2.54</v>
      </c>
      <c r="AZ33" s="49">
        <f t="shared" si="5"/>
        <v>5.0600000000000005</v>
      </c>
    </row>
    <row r="34" spans="2:52" x14ac:dyDescent="0.25">
      <c r="B34" s="58" t="s">
        <v>88</v>
      </c>
      <c r="C34" s="33">
        <v>95</v>
      </c>
      <c r="D34" s="14">
        <v>100</v>
      </c>
      <c r="E34" s="11">
        <v>100</v>
      </c>
      <c r="F34" s="57"/>
      <c r="G34" s="58"/>
      <c r="H34" s="58"/>
      <c r="I34" s="58"/>
      <c r="J34" s="58">
        <v>200</v>
      </c>
      <c r="K34" s="58"/>
      <c r="L34" s="58"/>
      <c r="M34" s="14">
        <f t="shared" si="6"/>
        <v>200</v>
      </c>
      <c r="N34" s="15">
        <f t="shared" si="12"/>
        <v>19</v>
      </c>
      <c r="O34" s="37">
        <f t="shared" si="13"/>
        <v>5.6</v>
      </c>
      <c r="P34" s="13"/>
      <c r="Q34" s="14"/>
      <c r="R34" s="14"/>
      <c r="S34" s="14"/>
      <c r="T34" s="58"/>
      <c r="U34" s="14"/>
      <c r="V34" s="14"/>
      <c r="W34" s="14"/>
      <c r="X34" s="14">
        <f t="shared" si="0"/>
        <v>0</v>
      </c>
      <c r="Y34" s="15">
        <f t="shared" si="7"/>
        <v>0</v>
      </c>
      <c r="Z34" s="39">
        <f t="shared" si="8"/>
        <v>0</v>
      </c>
      <c r="AA34" s="41">
        <f t="shared" si="1"/>
        <v>5.6</v>
      </c>
      <c r="AB34" s="10">
        <v>100</v>
      </c>
      <c r="AC34" s="14">
        <v>100</v>
      </c>
      <c r="AD34" s="13"/>
      <c r="AE34" s="14"/>
      <c r="AF34" s="58"/>
      <c r="AG34" s="58"/>
      <c r="AH34" s="58">
        <v>200</v>
      </c>
      <c r="AI34" s="58"/>
      <c r="AJ34" s="58"/>
      <c r="AK34" s="14">
        <f t="shared" si="2"/>
        <v>200</v>
      </c>
      <c r="AL34" s="15">
        <f t="shared" si="14"/>
        <v>19</v>
      </c>
      <c r="AM34" s="63">
        <f t="shared" si="9"/>
        <v>10</v>
      </c>
      <c r="AN34" s="13"/>
      <c r="AO34" s="14"/>
      <c r="AP34" s="14"/>
      <c r="AQ34" s="14"/>
      <c r="AR34" s="58"/>
      <c r="AS34" s="58"/>
      <c r="AT34" s="58"/>
      <c r="AU34" s="58"/>
      <c r="AV34" s="14">
        <f t="shared" si="3"/>
        <v>0</v>
      </c>
      <c r="AW34" s="15">
        <f t="shared" si="10"/>
        <v>0</v>
      </c>
      <c r="AX34" s="64">
        <f t="shared" si="11"/>
        <v>0</v>
      </c>
      <c r="AY34" s="50">
        <f t="shared" si="4"/>
        <v>10</v>
      </c>
      <c r="AZ34" s="49">
        <f t="shared" si="5"/>
        <v>15.6</v>
      </c>
    </row>
    <row r="35" spans="2:52" x14ac:dyDescent="0.25">
      <c r="B35" s="58" t="s">
        <v>25</v>
      </c>
      <c r="C35" s="33">
        <v>55</v>
      </c>
      <c r="D35" s="14">
        <v>40</v>
      </c>
      <c r="E35" s="11">
        <v>40</v>
      </c>
      <c r="F35" s="57"/>
      <c r="G35" s="58"/>
      <c r="H35" s="58"/>
      <c r="I35" s="58"/>
      <c r="J35" s="58"/>
      <c r="K35" s="58"/>
      <c r="L35" s="58"/>
      <c r="M35" s="14">
        <f t="shared" si="6"/>
        <v>0</v>
      </c>
      <c r="N35" s="15">
        <f t="shared" si="12"/>
        <v>0</v>
      </c>
      <c r="O35" s="37">
        <f t="shared" si="13"/>
        <v>0</v>
      </c>
      <c r="P35" s="13">
        <v>32</v>
      </c>
      <c r="Q35" s="14">
        <v>33.299999999999997</v>
      </c>
      <c r="R35" s="14"/>
      <c r="S35" s="14"/>
      <c r="T35" s="58"/>
      <c r="U35" s="14"/>
      <c r="V35" s="14"/>
      <c r="W35" s="14"/>
      <c r="X35" s="14">
        <f t="shared" si="0"/>
        <v>65.3</v>
      </c>
      <c r="Y35" s="15">
        <f t="shared" si="7"/>
        <v>3.5914999999999999</v>
      </c>
      <c r="Z35" s="39">
        <f>X35*$X$25/1000</f>
        <v>1.8283999999999998</v>
      </c>
      <c r="AA35" s="41">
        <f t="shared" si="1"/>
        <v>1.8283999999999998</v>
      </c>
      <c r="AB35" s="10">
        <v>60</v>
      </c>
      <c r="AC35" s="14">
        <v>60</v>
      </c>
      <c r="AD35" s="13"/>
      <c r="AE35" s="14"/>
      <c r="AF35" s="58"/>
      <c r="AG35" s="58"/>
      <c r="AH35" s="58"/>
      <c r="AI35" s="58"/>
      <c r="AJ35" s="58"/>
      <c r="AK35" s="14">
        <f t="shared" si="2"/>
        <v>0</v>
      </c>
      <c r="AL35" s="15">
        <f t="shared" si="14"/>
        <v>0</v>
      </c>
      <c r="AM35" s="63">
        <f t="shared" si="9"/>
        <v>0</v>
      </c>
      <c r="AN35" s="13">
        <v>48</v>
      </c>
      <c r="AO35" s="14">
        <v>39.9</v>
      </c>
      <c r="AP35" s="14"/>
      <c r="AQ35" s="14"/>
      <c r="AR35" s="58"/>
      <c r="AS35" s="58"/>
      <c r="AT35" s="58"/>
      <c r="AU35" s="58"/>
      <c r="AV35" s="14">
        <f t="shared" si="3"/>
        <v>87.9</v>
      </c>
      <c r="AW35" s="15">
        <f t="shared" si="10"/>
        <v>4.8345000000000002</v>
      </c>
      <c r="AX35" s="64">
        <f t="shared" si="11"/>
        <v>0.61530000000000007</v>
      </c>
      <c r="AY35" s="50">
        <f t="shared" si="4"/>
        <v>0.61530000000000007</v>
      </c>
      <c r="AZ35" s="49">
        <f t="shared" si="5"/>
        <v>2.4436999999999998</v>
      </c>
    </row>
    <row r="36" spans="2:52" x14ac:dyDescent="0.25">
      <c r="B36" s="58" t="s">
        <v>80</v>
      </c>
      <c r="C36" s="33">
        <v>180</v>
      </c>
      <c r="D36" s="14">
        <v>140</v>
      </c>
      <c r="E36" s="11">
        <v>140</v>
      </c>
      <c r="F36" s="57"/>
      <c r="G36" s="58"/>
      <c r="H36" s="58"/>
      <c r="I36" s="58"/>
      <c r="J36" s="58"/>
      <c r="K36" s="58"/>
      <c r="L36" s="58"/>
      <c r="M36" s="14">
        <f t="shared" si="6"/>
        <v>0</v>
      </c>
      <c r="N36" s="15">
        <f t="shared" si="12"/>
        <v>0</v>
      </c>
      <c r="O36" s="37">
        <f t="shared" si="13"/>
        <v>0</v>
      </c>
      <c r="P36" s="13">
        <v>19.2</v>
      </c>
      <c r="Q36" s="14"/>
      <c r="R36" s="14"/>
      <c r="S36" s="14"/>
      <c r="T36" s="14"/>
      <c r="U36" s="14"/>
      <c r="V36" s="14"/>
      <c r="W36" s="14"/>
      <c r="X36" s="14">
        <f t="shared" si="0"/>
        <v>19.2</v>
      </c>
      <c r="Y36" s="15">
        <f t="shared" si="7"/>
        <v>3.456</v>
      </c>
      <c r="Z36" s="39">
        <f t="shared" si="8"/>
        <v>0.53760000000000008</v>
      </c>
      <c r="AA36" s="41">
        <f t="shared" si="1"/>
        <v>0.53760000000000008</v>
      </c>
      <c r="AB36" s="10">
        <v>140</v>
      </c>
      <c r="AC36" s="14">
        <v>140</v>
      </c>
      <c r="AD36" s="13"/>
      <c r="AE36" s="14"/>
      <c r="AF36" s="14"/>
      <c r="AG36" s="14"/>
      <c r="AH36" s="14"/>
      <c r="AI36" s="14"/>
      <c r="AJ36" s="14"/>
      <c r="AK36" s="14">
        <f t="shared" si="2"/>
        <v>0</v>
      </c>
      <c r="AL36" s="15">
        <f t="shared" si="14"/>
        <v>0</v>
      </c>
      <c r="AM36" s="63">
        <f t="shared" si="9"/>
        <v>0</v>
      </c>
      <c r="AN36" s="13">
        <v>28.8</v>
      </c>
      <c r="AO36" s="14"/>
      <c r="AP36" s="14"/>
      <c r="AQ36" s="14"/>
      <c r="AR36" s="58"/>
      <c r="AS36" s="58"/>
      <c r="AT36" s="58"/>
      <c r="AU36" s="58"/>
      <c r="AV36" s="14">
        <f t="shared" si="3"/>
        <v>28.8</v>
      </c>
      <c r="AW36" s="15">
        <f t="shared" si="10"/>
        <v>5.1840000000000002</v>
      </c>
      <c r="AX36" s="64">
        <f t="shared" si="11"/>
        <v>0.2016</v>
      </c>
      <c r="AY36" s="50">
        <f t="shared" si="4"/>
        <v>0.2016</v>
      </c>
      <c r="AZ36" s="49">
        <f t="shared" si="5"/>
        <v>0.73920000000000008</v>
      </c>
    </row>
    <row r="37" spans="2:52" x14ac:dyDescent="0.25">
      <c r="B37" s="58" t="s">
        <v>91</v>
      </c>
      <c r="C37" s="33">
        <v>180</v>
      </c>
      <c r="D37" s="14">
        <v>40</v>
      </c>
      <c r="E37" s="11">
        <v>40</v>
      </c>
      <c r="F37" s="57"/>
      <c r="G37" s="58"/>
      <c r="H37" s="58"/>
      <c r="I37" s="58"/>
      <c r="J37" s="58"/>
      <c r="K37" s="58"/>
      <c r="L37" s="58"/>
      <c r="M37" s="14">
        <f t="shared" si="6"/>
        <v>0</v>
      </c>
      <c r="N37" s="15">
        <f t="shared" si="12"/>
        <v>0</v>
      </c>
      <c r="O37" s="37">
        <f t="shared" si="13"/>
        <v>0</v>
      </c>
      <c r="P37" s="13">
        <v>27.2</v>
      </c>
      <c r="Q37" s="14"/>
      <c r="R37" s="14"/>
      <c r="S37" s="14"/>
      <c r="T37" s="14"/>
      <c r="U37" s="14"/>
      <c r="V37" s="14"/>
      <c r="W37" s="14"/>
      <c r="X37" s="14">
        <f t="shared" si="0"/>
        <v>27.2</v>
      </c>
      <c r="Y37" s="15">
        <f t="shared" si="7"/>
        <v>4.8959999999999999</v>
      </c>
      <c r="Z37" s="39">
        <f t="shared" si="8"/>
        <v>0.76160000000000005</v>
      </c>
      <c r="AA37" s="41">
        <f t="shared" si="1"/>
        <v>0.76160000000000005</v>
      </c>
      <c r="AB37" s="10">
        <v>60</v>
      </c>
      <c r="AC37" s="14">
        <v>60</v>
      </c>
      <c r="AD37" s="13"/>
      <c r="AE37" s="14"/>
      <c r="AF37" s="14"/>
      <c r="AG37" s="14"/>
      <c r="AH37" s="14"/>
      <c r="AI37" s="14"/>
      <c r="AJ37" s="14"/>
      <c r="AK37" s="14">
        <f t="shared" si="2"/>
        <v>0</v>
      </c>
      <c r="AL37" s="15">
        <f t="shared" si="14"/>
        <v>0</v>
      </c>
      <c r="AM37" s="63">
        <f t="shared" si="9"/>
        <v>0</v>
      </c>
      <c r="AN37" s="13">
        <v>40.799999999999997</v>
      </c>
      <c r="AO37" s="14"/>
      <c r="AP37" s="14"/>
      <c r="AQ37" s="14"/>
      <c r="AR37" s="58"/>
      <c r="AS37" s="58"/>
      <c r="AT37" s="58"/>
      <c r="AU37" s="58"/>
      <c r="AV37" s="14">
        <f t="shared" si="3"/>
        <v>40.799999999999997</v>
      </c>
      <c r="AW37" s="15">
        <f t="shared" si="10"/>
        <v>7.3439999999999994</v>
      </c>
      <c r="AX37" s="64">
        <f t="shared" si="11"/>
        <v>0.28559999999999997</v>
      </c>
      <c r="AY37" s="50">
        <f t="shared" si="4"/>
        <v>0.28559999999999997</v>
      </c>
      <c r="AZ37" s="49">
        <f t="shared" si="5"/>
        <v>1.0472000000000001</v>
      </c>
    </row>
    <row r="38" spans="2:52" s="69" customFormat="1" x14ac:dyDescent="0.25">
      <c r="B38" s="59" t="s">
        <v>92</v>
      </c>
      <c r="C38" s="60"/>
      <c r="D38" s="59">
        <v>140</v>
      </c>
      <c r="E38" s="61">
        <v>140</v>
      </c>
      <c r="F38" s="62"/>
      <c r="G38" s="59"/>
      <c r="H38" s="59"/>
      <c r="I38" s="59"/>
      <c r="J38" s="59"/>
      <c r="K38" s="59"/>
      <c r="L38" s="59"/>
      <c r="M38" s="59">
        <f t="shared" si="6"/>
        <v>0</v>
      </c>
      <c r="N38" s="60">
        <f t="shared" si="12"/>
        <v>0</v>
      </c>
      <c r="O38" s="63">
        <f t="shared" si="13"/>
        <v>0</v>
      </c>
      <c r="P38" s="62">
        <v>9.6</v>
      </c>
      <c r="Q38" s="59"/>
      <c r="R38" s="59"/>
      <c r="S38" s="59"/>
      <c r="T38" s="59"/>
      <c r="U38" s="59"/>
      <c r="V38" s="59"/>
      <c r="W38" s="59"/>
      <c r="X38" s="59">
        <f t="shared" si="0"/>
        <v>9.6</v>
      </c>
      <c r="Y38" s="60">
        <f t="shared" si="7"/>
        <v>0</v>
      </c>
      <c r="Z38" s="64">
        <f t="shared" si="8"/>
        <v>0.26880000000000004</v>
      </c>
      <c r="AA38" s="65">
        <f t="shared" si="1"/>
        <v>0.26880000000000004</v>
      </c>
      <c r="AB38" s="66">
        <v>140</v>
      </c>
      <c r="AC38" s="59">
        <v>140</v>
      </c>
      <c r="AD38" s="62"/>
      <c r="AE38" s="59"/>
      <c r="AF38" s="59"/>
      <c r="AG38" s="59"/>
      <c r="AH38" s="59"/>
      <c r="AI38" s="59"/>
      <c r="AJ38" s="59"/>
      <c r="AK38" s="59">
        <f t="shared" si="2"/>
        <v>0</v>
      </c>
      <c r="AL38" s="60">
        <f t="shared" si="14"/>
        <v>0</v>
      </c>
      <c r="AM38" s="63">
        <f t="shared" si="9"/>
        <v>0</v>
      </c>
      <c r="AN38" s="62">
        <v>14.4</v>
      </c>
      <c r="AO38" s="59"/>
      <c r="AP38" s="59"/>
      <c r="AQ38" s="59"/>
      <c r="AR38" s="59"/>
      <c r="AS38" s="59"/>
      <c r="AT38" s="59"/>
      <c r="AU38" s="59"/>
      <c r="AV38" s="59">
        <f t="shared" si="3"/>
        <v>14.4</v>
      </c>
      <c r="AW38" s="60">
        <f t="shared" si="10"/>
        <v>0</v>
      </c>
      <c r="AX38" s="64">
        <f t="shared" si="11"/>
        <v>0.1008</v>
      </c>
      <c r="AY38" s="67">
        <f t="shared" si="4"/>
        <v>0.1008</v>
      </c>
      <c r="AZ38" s="68">
        <f t="shared" si="5"/>
        <v>0.36960000000000004</v>
      </c>
    </row>
    <row r="39" spans="2:52" x14ac:dyDescent="0.25">
      <c r="B39" s="58" t="s">
        <v>81</v>
      </c>
      <c r="C39" s="33">
        <v>125</v>
      </c>
      <c r="D39" s="14">
        <v>140</v>
      </c>
      <c r="E39" s="11">
        <v>140</v>
      </c>
      <c r="F39" s="57"/>
      <c r="G39" s="58"/>
      <c r="H39" s="58"/>
      <c r="I39" s="58"/>
      <c r="J39" s="58"/>
      <c r="K39" s="58"/>
      <c r="L39" s="58"/>
      <c r="M39" s="14">
        <f t="shared" si="6"/>
        <v>0</v>
      </c>
      <c r="N39" s="15">
        <f t="shared" si="12"/>
        <v>0</v>
      </c>
      <c r="O39" s="37">
        <f t="shared" si="13"/>
        <v>0</v>
      </c>
      <c r="P39" s="13">
        <v>4.8</v>
      </c>
      <c r="Q39" s="14">
        <v>5</v>
      </c>
      <c r="R39" s="14">
        <v>4.3</v>
      </c>
      <c r="S39" s="14"/>
      <c r="T39" s="14"/>
      <c r="U39" s="14"/>
      <c r="V39" s="14"/>
      <c r="W39" s="14"/>
      <c r="X39" s="14">
        <f t="shared" si="0"/>
        <v>14.100000000000001</v>
      </c>
      <c r="Y39" s="15">
        <f t="shared" si="7"/>
        <v>1.7625000000000002</v>
      </c>
      <c r="Z39" s="39">
        <f t="shared" si="8"/>
        <v>0.3948000000000001</v>
      </c>
      <c r="AA39" s="41">
        <f t="shared" si="1"/>
        <v>0.3948000000000001</v>
      </c>
      <c r="AB39" s="10">
        <v>140</v>
      </c>
      <c r="AC39" s="14">
        <v>140</v>
      </c>
      <c r="AD39" s="13"/>
      <c r="AE39" s="14"/>
      <c r="AF39" s="14"/>
      <c r="AG39" s="14"/>
      <c r="AH39" s="14"/>
      <c r="AI39" s="14"/>
      <c r="AJ39" s="14"/>
      <c r="AK39" s="14">
        <f t="shared" si="2"/>
        <v>0</v>
      </c>
      <c r="AL39" s="15">
        <f t="shared" si="14"/>
        <v>0</v>
      </c>
      <c r="AM39" s="63">
        <f t="shared" si="9"/>
        <v>0</v>
      </c>
      <c r="AN39" s="13">
        <v>7.2</v>
      </c>
      <c r="AO39" s="14">
        <v>6</v>
      </c>
      <c r="AP39" s="14">
        <v>4.5999999999999996</v>
      </c>
      <c r="AQ39" s="14"/>
      <c r="AR39" s="14"/>
      <c r="AS39" s="14"/>
      <c r="AT39" s="14"/>
      <c r="AU39" s="14"/>
      <c r="AV39" s="14">
        <f t="shared" si="3"/>
        <v>17.799999999999997</v>
      </c>
      <c r="AW39" s="15">
        <f t="shared" si="10"/>
        <v>2.2249999999999996</v>
      </c>
      <c r="AX39" s="64">
        <f t="shared" si="11"/>
        <v>0.12459999999999997</v>
      </c>
      <c r="AY39" s="50">
        <f t="shared" si="4"/>
        <v>0.12459999999999997</v>
      </c>
      <c r="AZ39" s="49">
        <f t="shared" si="5"/>
        <v>0.51940000000000008</v>
      </c>
    </row>
    <row r="40" spans="2:52" x14ac:dyDescent="0.25">
      <c r="B40" s="58" t="s">
        <v>93</v>
      </c>
      <c r="C40" s="33">
        <v>50</v>
      </c>
      <c r="D40" s="14">
        <v>40</v>
      </c>
      <c r="E40" s="11">
        <v>40</v>
      </c>
      <c r="F40" s="13"/>
      <c r="G40" s="14"/>
      <c r="H40" s="14"/>
      <c r="I40" s="14"/>
      <c r="J40" s="14"/>
      <c r="K40" s="14"/>
      <c r="L40" s="14"/>
      <c r="M40" s="14">
        <f t="shared" si="6"/>
        <v>0</v>
      </c>
      <c r="N40" s="15">
        <f t="shared" si="12"/>
        <v>0</v>
      </c>
      <c r="O40" s="37">
        <f t="shared" si="13"/>
        <v>0</v>
      </c>
      <c r="P40" s="13"/>
      <c r="Q40" s="14">
        <v>37.5</v>
      </c>
      <c r="R40" s="14"/>
      <c r="S40" s="14"/>
      <c r="T40" s="14"/>
      <c r="U40" s="14"/>
      <c r="V40" s="14"/>
      <c r="W40" s="14"/>
      <c r="X40" s="14">
        <f t="shared" si="0"/>
        <v>37.5</v>
      </c>
      <c r="Y40" s="15">
        <f t="shared" si="7"/>
        <v>1.875</v>
      </c>
      <c r="Z40" s="39">
        <f t="shared" si="8"/>
        <v>1.05</v>
      </c>
      <c r="AA40" s="41">
        <f t="shared" si="1"/>
        <v>1.05</v>
      </c>
      <c r="AB40" s="10">
        <v>60</v>
      </c>
      <c r="AC40" s="14">
        <v>60</v>
      </c>
      <c r="AD40" s="13"/>
      <c r="AE40" s="14"/>
      <c r="AF40" s="14"/>
      <c r="AG40" s="14"/>
      <c r="AH40" s="14"/>
      <c r="AI40" s="14"/>
      <c r="AJ40" s="14"/>
      <c r="AK40" s="14">
        <f t="shared" si="2"/>
        <v>0</v>
      </c>
      <c r="AL40" s="15">
        <f t="shared" si="14"/>
        <v>0</v>
      </c>
      <c r="AM40" s="63">
        <f t="shared" si="9"/>
        <v>0</v>
      </c>
      <c r="AN40" s="13"/>
      <c r="AO40" s="14">
        <v>45</v>
      </c>
      <c r="AP40" s="14"/>
      <c r="AQ40" s="14"/>
      <c r="AR40" s="14"/>
      <c r="AS40" s="14"/>
      <c r="AT40" s="14"/>
      <c r="AU40" s="14"/>
      <c r="AV40" s="14">
        <f t="shared" si="3"/>
        <v>45</v>
      </c>
      <c r="AW40" s="15">
        <f t="shared" si="10"/>
        <v>2.25</v>
      </c>
      <c r="AX40" s="64">
        <f t="shared" si="11"/>
        <v>0.315</v>
      </c>
      <c r="AY40" s="50">
        <f t="shared" si="4"/>
        <v>0.315</v>
      </c>
      <c r="AZ40" s="49">
        <f t="shared" si="5"/>
        <v>1.365</v>
      </c>
    </row>
    <row r="41" spans="2:52" x14ac:dyDescent="0.25">
      <c r="B41" s="58" t="s">
        <v>16</v>
      </c>
      <c r="C41" s="33">
        <v>75</v>
      </c>
      <c r="D41" s="14">
        <v>140</v>
      </c>
      <c r="E41" s="11">
        <v>140</v>
      </c>
      <c r="F41" s="13"/>
      <c r="G41" s="14"/>
      <c r="H41" s="14"/>
      <c r="I41" s="14"/>
      <c r="J41" s="14"/>
      <c r="K41" s="14"/>
      <c r="L41" s="14"/>
      <c r="M41" s="14">
        <f t="shared" si="6"/>
        <v>0</v>
      </c>
      <c r="N41" s="15">
        <f t="shared" si="12"/>
        <v>0</v>
      </c>
      <c r="O41" s="37">
        <f t="shared" si="13"/>
        <v>0</v>
      </c>
      <c r="P41" s="13"/>
      <c r="Q41" s="14">
        <v>12.5</v>
      </c>
      <c r="R41" s="14"/>
      <c r="S41" s="14"/>
      <c r="T41" s="14"/>
      <c r="U41" s="14"/>
      <c r="V41" s="14"/>
      <c r="W41" s="14"/>
      <c r="X41" s="14">
        <f t="shared" si="0"/>
        <v>12.5</v>
      </c>
      <c r="Y41" s="15">
        <f t="shared" si="7"/>
        <v>0.9375</v>
      </c>
      <c r="Z41" s="39">
        <f t="shared" si="8"/>
        <v>0.35</v>
      </c>
      <c r="AA41" s="41">
        <f t="shared" si="1"/>
        <v>0.35</v>
      </c>
      <c r="AB41" s="10">
        <v>140</v>
      </c>
      <c r="AC41" s="14">
        <v>140</v>
      </c>
      <c r="AD41" s="13"/>
      <c r="AE41" s="14"/>
      <c r="AF41" s="14"/>
      <c r="AG41" s="14"/>
      <c r="AH41" s="14"/>
      <c r="AI41" s="14"/>
      <c r="AJ41" s="14"/>
      <c r="AK41" s="14">
        <f t="shared" si="2"/>
        <v>0</v>
      </c>
      <c r="AL41" s="15">
        <f t="shared" si="14"/>
        <v>0</v>
      </c>
      <c r="AM41" s="63">
        <f t="shared" si="9"/>
        <v>0</v>
      </c>
      <c r="AN41" s="13"/>
      <c r="AO41" s="14">
        <v>15</v>
      </c>
      <c r="AP41" s="14"/>
      <c r="AQ41" s="14"/>
      <c r="AR41" s="14"/>
      <c r="AS41" s="14"/>
      <c r="AT41" s="14"/>
      <c r="AU41" s="14"/>
      <c r="AV41" s="14">
        <f t="shared" si="3"/>
        <v>15</v>
      </c>
      <c r="AW41" s="15">
        <f t="shared" si="10"/>
        <v>1.125</v>
      </c>
      <c r="AX41" s="64">
        <f t="shared" si="11"/>
        <v>0.105</v>
      </c>
      <c r="AY41" s="50">
        <f t="shared" si="4"/>
        <v>0.105</v>
      </c>
      <c r="AZ41" s="49">
        <f t="shared" si="5"/>
        <v>0.45499999999999996</v>
      </c>
    </row>
    <row r="42" spans="2:52" s="77" customFormat="1" x14ac:dyDescent="0.25">
      <c r="B42" s="58" t="s">
        <v>112</v>
      </c>
      <c r="C42" s="33">
        <v>55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/>
      <c r="M42" s="58">
        <f t="shared" si="6"/>
        <v>0</v>
      </c>
      <c r="N42" s="33">
        <f t="shared" si="12"/>
        <v>0</v>
      </c>
      <c r="O42" s="71">
        <f t="shared" si="13"/>
        <v>0</v>
      </c>
      <c r="P42" s="57"/>
      <c r="Q42" s="58">
        <v>10</v>
      </c>
      <c r="R42" s="58"/>
      <c r="S42" s="58"/>
      <c r="T42" s="58"/>
      <c r="U42" s="58"/>
      <c r="V42" s="58"/>
      <c r="W42" s="58"/>
      <c r="X42" s="58">
        <f t="shared" si="0"/>
        <v>10</v>
      </c>
      <c r="Y42" s="33">
        <f t="shared" si="7"/>
        <v>0.55000000000000004</v>
      </c>
      <c r="Z42" s="72">
        <f t="shared" si="8"/>
        <v>0.28000000000000003</v>
      </c>
      <c r="AA42" s="73">
        <f t="shared" si="1"/>
        <v>0.28000000000000003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/>
      <c r="AK42" s="58">
        <f t="shared" si="2"/>
        <v>0</v>
      </c>
      <c r="AL42" s="33">
        <f t="shared" si="14"/>
        <v>0</v>
      </c>
      <c r="AM42" s="63">
        <f t="shared" si="9"/>
        <v>0</v>
      </c>
      <c r="AN42" s="57"/>
      <c r="AO42" s="58">
        <v>12</v>
      </c>
      <c r="AP42" s="58"/>
      <c r="AQ42" s="58"/>
      <c r="AR42" s="58"/>
      <c r="AS42" s="58"/>
      <c r="AT42" s="58"/>
      <c r="AU42" s="58"/>
      <c r="AV42" s="58">
        <f t="shared" si="3"/>
        <v>12</v>
      </c>
      <c r="AW42" s="33">
        <f t="shared" si="10"/>
        <v>0.66</v>
      </c>
      <c r="AX42" s="64">
        <f t="shared" si="11"/>
        <v>8.4000000000000005E-2</v>
      </c>
      <c r="AY42" s="75">
        <f t="shared" si="4"/>
        <v>8.4000000000000005E-2</v>
      </c>
      <c r="AZ42" s="76">
        <f t="shared" si="5"/>
        <v>0.36400000000000005</v>
      </c>
    </row>
    <row r="43" spans="2:52" x14ac:dyDescent="0.25">
      <c r="B43" s="58" t="s">
        <v>94</v>
      </c>
      <c r="C43" s="33">
        <v>45</v>
      </c>
      <c r="D43" s="14">
        <v>140</v>
      </c>
      <c r="E43" s="11">
        <v>140</v>
      </c>
      <c r="F43" s="13"/>
      <c r="G43" s="14"/>
      <c r="H43" s="14"/>
      <c r="I43" s="14"/>
      <c r="J43" s="14"/>
      <c r="K43" s="14"/>
      <c r="L43" s="14"/>
      <c r="M43" s="14">
        <f t="shared" si="6"/>
        <v>0</v>
      </c>
      <c r="N43" s="15">
        <f t="shared" si="12"/>
        <v>0</v>
      </c>
      <c r="O43" s="37">
        <f t="shared" si="13"/>
        <v>0</v>
      </c>
      <c r="P43" s="13"/>
      <c r="Q43" s="14">
        <v>12</v>
      </c>
      <c r="R43" s="14">
        <v>25.7</v>
      </c>
      <c r="S43" s="14"/>
      <c r="T43" s="14"/>
      <c r="U43" s="14"/>
      <c r="V43" s="14"/>
      <c r="W43" s="14"/>
      <c r="X43" s="14">
        <f t="shared" si="0"/>
        <v>37.700000000000003</v>
      </c>
      <c r="Y43" s="15">
        <f t="shared" si="7"/>
        <v>1.6965000000000001</v>
      </c>
      <c r="Z43" s="39">
        <f t="shared" si="8"/>
        <v>1.0556000000000001</v>
      </c>
      <c r="AA43" s="41">
        <f t="shared" si="1"/>
        <v>1.0556000000000001</v>
      </c>
      <c r="AB43" s="10">
        <v>140</v>
      </c>
      <c r="AC43" s="14">
        <v>140</v>
      </c>
      <c r="AD43" s="13"/>
      <c r="AE43" s="14"/>
      <c r="AF43" s="14"/>
      <c r="AG43" s="14"/>
      <c r="AH43" s="14"/>
      <c r="AI43" s="14"/>
      <c r="AJ43" s="14"/>
      <c r="AK43" s="14">
        <f t="shared" si="2"/>
        <v>0</v>
      </c>
      <c r="AL43" s="15">
        <f t="shared" si="14"/>
        <v>0</v>
      </c>
      <c r="AM43" s="63">
        <f t="shared" si="9"/>
        <v>0</v>
      </c>
      <c r="AN43" s="13"/>
      <c r="AO43" s="14">
        <v>14.4</v>
      </c>
      <c r="AP43" s="14">
        <v>27.4</v>
      </c>
      <c r="AQ43" s="14"/>
      <c r="AR43" s="14"/>
      <c r="AS43" s="14"/>
      <c r="AT43" s="14"/>
      <c r="AU43" s="14"/>
      <c r="AV43" s="14">
        <f t="shared" si="3"/>
        <v>41.8</v>
      </c>
      <c r="AW43" s="15">
        <f t="shared" si="10"/>
        <v>1.8809999999999998</v>
      </c>
      <c r="AX43" s="64">
        <f t="shared" si="11"/>
        <v>0.29259999999999997</v>
      </c>
      <c r="AY43" s="50">
        <f t="shared" si="4"/>
        <v>0.29259999999999997</v>
      </c>
      <c r="AZ43" s="49">
        <f t="shared" si="5"/>
        <v>1.3482000000000001</v>
      </c>
    </row>
    <row r="44" spans="2:52" x14ac:dyDescent="0.25">
      <c r="B44" s="58" t="s">
        <v>49</v>
      </c>
      <c r="C44" s="33">
        <v>410</v>
      </c>
      <c r="D44" s="14">
        <v>40</v>
      </c>
      <c r="E44" s="11">
        <v>40</v>
      </c>
      <c r="F44" s="13"/>
      <c r="G44" s="14"/>
      <c r="H44" s="14"/>
      <c r="I44" s="14"/>
      <c r="J44" s="14"/>
      <c r="K44" s="14"/>
      <c r="L44" s="14"/>
      <c r="M44" s="14">
        <f t="shared" si="6"/>
        <v>0</v>
      </c>
      <c r="N44" s="15">
        <f t="shared" si="12"/>
        <v>0</v>
      </c>
      <c r="O44" s="37">
        <f t="shared" si="13"/>
        <v>0</v>
      </c>
      <c r="P44" s="13"/>
      <c r="Q44" s="14">
        <v>24</v>
      </c>
      <c r="R44" s="14">
        <v>276.39999999999998</v>
      </c>
      <c r="S44" s="14"/>
      <c r="T44" s="14"/>
      <c r="U44" s="14"/>
      <c r="V44" s="14"/>
      <c r="W44" s="14"/>
      <c r="X44" s="14">
        <f t="shared" si="0"/>
        <v>300.39999999999998</v>
      </c>
      <c r="Y44" s="15">
        <f t="shared" si="7"/>
        <v>123.16399999999999</v>
      </c>
      <c r="Z44" s="39">
        <f t="shared" si="8"/>
        <v>8.4111999999999991</v>
      </c>
      <c r="AA44" s="41">
        <f t="shared" si="1"/>
        <v>8.4111999999999991</v>
      </c>
      <c r="AB44" s="10">
        <v>60</v>
      </c>
      <c r="AC44" s="14">
        <v>60</v>
      </c>
      <c r="AD44" s="13"/>
      <c r="AE44" s="14"/>
      <c r="AF44" s="14"/>
      <c r="AG44" s="14"/>
      <c r="AH44" s="14"/>
      <c r="AI44" s="14"/>
      <c r="AJ44" s="14"/>
      <c r="AK44" s="14">
        <f t="shared" si="2"/>
        <v>0</v>
      </c>
      <c r="AL44" s="15">
        <f t="shared" si="14"/>
        <v>0</v>
      </c>
      <c r="AM44" s="63">
        <f t="shared" si="9"/>
        <v>0</v>
      </c>
      <c r="AN44" s="13"/>
      <c r="AO44" s="14">
        <v>36</v>
      </c>
      <c r="AP44" s="14">
        <v>294.89999999999998</v>
      </c>
      <c r="AQ44" s="14"/>
      <c r="AR44" s="14"/>
      <c r="AS44" s="14"/>
      <c r="AT44" s="14"/>
      <c r="AU44" s="14"/>
      <c r="AV44" s="14">
        <f t="shared" si="3"/>
        <v>330.9</v>
      </c>
      <c r="AW44" s="15">
        <f t="shared" si="10"/>
        <v>135.66900000000001</v>
      </c>
      <c r="AX44" s="64">
        <f t="shared" si="11"/>
        <v>2.3162999999999996</v>
      </c>
      <c r="AY44" s="50">
        <f t="shared" si="4"/>
        <v>2.3162999999999996</v>
      </c>
      <c r="AZ44" s="49">
        <f t="shared" si="5"/>
        <v>10.727499999999999</v>
      </c>
    </row>
    <row r="45" spans="2:52" x14ac:dyDescent="0.25">
      <c r="B45" s="58" t="s">
        <v>95</v>
      </c>
      <c r="C45" s="33">
        <v>45</v>
      </c>
      <c r="D45" s="14">
        <v>140</v>
      </c>
      <c r="E45" s="11">
        <v>140</v>
      </c>
      <c r="F45" s="13"/>
      <c r="G45" s="14"/>
      <c r="H45" s="14"/>
      <c r="I45" s="14"/>
      <c r="J45" s="14"/>
      <c r="K45" s="14"/>
      <c r="L45" s="14"/>
      <c r="M45" s="14">
        <f t="shared" si="6"/>
        <v>0</v>
      </c>
      <c r="N45" s="15">
        <f t="shared" si="12"/>
        <v>0</v>
      </c>
      <c r="O45" s="37">
        <f t="shared" si="13"/>
        <v>0</v>
      </c>
      <c r="P45" s="13"/>
      <c r="Q45" s="14"/>
      <c r="R45" s="14">
        <v>75</v>
      </c>
      <c r="S45" s="14"/>
      <c r="T45" s="14"/>
      <c r="U45" s="14"/>
      <c r="V45" s="14"/>
      <c r="W45" s="14"/>
      <c r="X45" s="14">
        <f t="shared" si="0"/>
        <v>75</v>
      </c>
      <c r="Y45" s="15">
        <f t="shared" si="7"/>
        <v>3.375</v>
      </c>
      <c r="Z45" s="39">
        <f t="shared" si="8"/>
        <v>2.1</v>
      </c>
      <c r="AA45" s="41">
        <f t="shared" si="1"/>
        <v>2.1</v>
      </c>
      <c r="AB45" s="10">
        <v>140</v>
      </c>
      <c r="AC45" s="14">
        <v>140</v>
      </c>
      <c r="AD45" s="13"/>
      <c r="AE45" s="14"/>
      <c r="AF45" s="14"/>
      <c r="AG45" s="14"/>
      <c r="AH45" s="14"/>
      <c r="AI45" s="14"/>
      <c r="AJ45" s="14"/>
      <c r="AK45" s="14">
        <f t="shared" si="2"/>
        <v>0</v>
      </c>
      <c r="AL45" s="15">
        <f t="shared" si="14"/>
        <v>0</v>
      </c>
      <c r="AM45" s="63">
        <f t="shared" si="9"/>
        <v>0</v>
      </c>
      <c r="AN45" s="13"/>
      <c r="AO45" s="14"/>
      <c r="AP45" s="14">
        <v>80</v>
      </c>
      <c r="AQ45" s="14"/>
      <c r="AR45" s="14"/>
      <c r="AS45" s="14"/>
      <c r="AT45" s="14"/>
      <c r="AU45" s="14"/>
      <c r="AV45" s="14">
        <f t="shared" si="3"/>
        <v>80</v>
      </c>
      <c r="AW45" s="15">
        <f t="shared" si="10"/>
        <v>3.6</v>
      </c>
      <c r="AX45" s="64">
        <f t="shared" si="11"/>
        <v>0.56000000000000005</v>
      </c>
      <c r="AY45" s="50">
        <f t="shared" si="4"/>
        <v>0.56000000000000005</v>
      </c>
      <c r="AZ45" s="49">
        <f t="shared" si="5"/>
        <v>2.66</v>
      </c>
    </row>
    <row r="46" spans="2:52" x14ac:dyDescent="0.25">
      <c r="B46" s="58" t="s">
        <v>72</v>
      </c>
      <c r="C46" s="33"/>
      <c r="D46" s="14">
        <v>40</v>
      </c>
      <c r="E46" s="11">
        <v>40</v>
      </c>
      <c r="F46" s="13"/>
      <c r="G46" s="14"/>
      <c r="H46" s="14"/>
      <c r="I46" s="14"/>
      <c r="J46" s="14"/>
      <c r="K46" s="14"/>
      <c r="L46" s="14"/>
      <c r="M46" s="14">
        <f t="shared" si="6"/>
        <v>0</v>
      </c>
      <c r="N46" s="15">
        <f t="shared" si="12"/>
        <v>0</v>
      </c>
      <c r="O46" s="37">
        <f t="shared" si="13"/>
        <v>0</v>
      </c>
      <c r="P46" s="13"/>
      <c r="Q46" s="14"/>
      <c r="R46" s="14">
        <v>6.4</v>
      </c>
      <c r="S46" s="14"/>
      <c r="T46" s="14"/>
      <c r="U46" s="14"/>
      <c r="V46" s="14"/>
      <c r="W46" s="14"/>
      <c r="X46" s="14">
        <f t="shared" si="0"/>
        <v>6.4</v>
      </c>
      <c r="Y46" s="15">
        <f t="shared" si="7"/>
        <v>0</v>
      </c>
      <c r="Z46" s="39">
        <f t="shared" si="8"/>
        <v>0.17920000000000003</v>
      </c>
      <c r="AA46" s="41">
        <f t="shared" si="1"/>
        <v>0.17920000000000003</v>
      </c>
      <c r="AB46" s="10">
        <v>60</v>
      </c>
      <c r="AC46" s="14">
        <v>60</v>
      </c>
      <c r="AD46" s="13"/>
      <c r="AE46" s="14"/>
      <c r="AF46" s="14"/>
      <c r="AG46" s="14"/>
      <c r="AH46" s="14"/>
      <c r="AI46" s="14"/>
      <c r="AJ46" s="14"/>
      <c r="AK46" s="14">
        <f t="shared" si="2"/>
        <v>0</v>
      </c>
      <c r="AL46" s="15">
        <f t="shared" si="14"/>
        <v>0</v>
      </c>
      <c r="AM46" s="63">
        <f t="shared" si="9"/>
        <v>0</v>
      </c>
      <c r="AN46" s="13"/>
      <c r="AO46" s="14"/>
      <c r="AP46" s="14">
        <v>6.9</v>
      </c>
      <c r="AQ46" s="14"/>
      <c r="AR46" s="14"/>
      <c r="AS46" s="14"/>
      <c r="AT46" s="14"/>
      <c r="AU46" s="14"/>
      <c r="AV46" s="14">
        <f t="shared" si="3"/>
        <v>6.9</v>
      </c>
      <c r="AW46" s="15">
        <f t="shared" si="10"/>
        <v>0</v>
      </c>
      <c r="AX46" s="64">
        <f t="shared" si="11"/>
        <v>4.8300000000000003E-2</v>
      </c>
      <c r="AY46" s="50">
        <f t="shared" si="4"/>
        <v>4.8300000000000003E-2</v>
      </c>
      <c r="AZ46" s="49">
        <f t="shared" si="5"/>
        <v>0.22750000000000004</v>
      </c>
    </row>
    <row r="47" spans="2:52" x14ac:dyDescent="0.25">
      <c r="B47" s="58" t="s">
        <v>37</v>
      </c>
      <c r="C47" s="33">
        <v>50</v>
      </c>
      <c r="D47" s="14">
        <v>140</v>
      </c>
      <c r="E47" s="11">
        <v>140</v>
      </c>
      <c r="F47" s="13"/>
      <c r="G47" s="14"/>
      <c r="H47" s="14"/>
      <c r="I47" s="14"/>
      <c r="J47" s="14"/>
      <c r="K47" s="14"/>
      <c r="L47" s="14"/>
      <c r="M47" s="14">
        <f t="shared" si="6"/>
        <v>0</v>
      </c>
      <c r="N47" s="15">
        <f t="shared" si="12"/>
        <v>0</v>
      </c>
      <c r="O47" s="37">
        <f t="shared" si="13"/>
        <v>0</v>
      </c>
      <c r="P47" s="13"/>
      <c r="Q47" s="14"/>
      <c r="R47" s="14"/>
      <c r="S47" s="14">
        <v>120</v>
      </c>
      <c r="T47" s="14"/>
      <c r="U47" s="14"/>
      <c r="V47" s="14"/>
      <c r="W47" s="14"/>
      <c r="X47" s="14">
        <f t="shared" si="0"/>
        <v>120</v>
      </c>
      <c r="Y47" s="15">
        <f t="shared" si="7"/>
        <v>6</v>
      </c>
      <c r="Z47" s="39">
        <f t="shared" si="8"/>
        <v>3.36</v>
      </c>
      <c r="AA47" s="41">
        <f t="shared" si="1"/>
        <v>3.36</v>
      </c>
      <c r="AB47" s="10">
        <v>140</v>
      </c>
      <c r="AC47" s="14">
        <v>140</v>
      </c>
      <c r="AD47" s="13"/>
      <c r="AE47" s="14"/>
      <c r="AF47" s="14"/>
      <c r="AG47" s="14"/>
      <c r="AH47" s="14"/>
      <c r="AI47" s="14"/>
      <c r="AJ47" s="14"/>
      <c r="AK47" s="14">
        <f t="shared" si="2"/>
        <v>0</v>
      </c>
      <c r="AL47" s="15">
        <f t="shared" si="14"/>
        <v>0</v>
      </c>
      <c r="AM47" s="63">
        <f t="shared" si="9"/>
        <v>0</v>
      </c>
      <c r="AN47" s="13"/>
      <c r="AO47" s="14"/>
      <c r="AP47" s="14"/>
      <c r="AQ47" s="14">
        <v>120</v>
      </c>
      <c r="AR47" s="14"/>
      <c r="AS47" s="14"/>
      <c r="AT47" s="14"/>
      <c r="AU47" s="14"/>
      <c r="AV47" s="14">
        <f t="shared" si="3"/>
        <v>120</v>
      </c>
      <c r="AW47" s="15">
        <f t="shared" si="10"/>
        <v>6</v>
      </c>
      <c r="AX47" s="64">
        <f t="shared" si="11"/>
        <v>0.84</v>
      </c>
      <c r="AY47" s="50">
        <f t="shared" si="4"/>
        <v>0.84</v>
      </c>
      <c r="AZ47" s="49">
        <f t="shared" si="5"/>
        <v>4.2</v>
      </c>
    </row>
    <row r="48" spans="2:52" x14ac:dyDescent="0.25">
      <c r="B48" s="58" t="s">
        <v>96</v>
      </c>
      <c r="C48" s="33">
        <v>150</v>
      </c>
      <c r="D48" s="14">
        <v>140</v>
      </c>
      <c r="E48" s="11">
        <v>140</v>
      </c>
      <c r="F48" s="13"/>
      <c r="G48" s="14"/>
      <c r="H48" s="14"/>
      <c r="I48" s="14"/>
      <c r="J48" s="14"/>
      <c r="K48" s="14"/>
      <c r="L48" s="14"/>
      <c r="M48" s="14">
        <f t="shared" si="6"/>
        <v>0</v>
      </c>
      <c r="N48" s="15">
        <f t="shared" si="12"/>
        <v>0</v>
      </c>
      <c r="O48" s="37">
        <f t="shared" si="13"/>
        <v>0</v>
      </c>
      <c r="P48" s="13"/>
      <c r="Q48" s="14"/>
      <c r="R48" s="14"/>
      <c r="S48" s="14"/>
      <c r="T48" s="14">
        <v>25</v>
      </c>
      <c r="U48" s="14"/>
      <c r="V48" s="14"/>
      <c r="W48" s="14"/>
      <c r="X48" s="14">
        <f t="shared" si="0"/>
        <v>25</v>
      </c>
      <c r="Y48" s="15">
        <f t="shared" si="7"/>
        <v>3.75</v>
      </c>
      <c r="Z48" s="39">
        <f t="shared" si="8"/>
        <v>0.7</v>
      </c>
      <c r="AA48" s="41">
        <f t="shared" si="1"/>
        <v>0.7</v>
      </c>
      <c r="AB48" s="10">
        <v>140</v>
      </c>
      <c r="AC48" s="14">
        <v>140</v>
      </c>
      <c r="AD48" s="13"/>
      <c r="AE48" s="14"/>
      <c r="AF48" s="14"/>
      <c r="AG48" s="14"/>
      <c r="AH48" s="14"/>
      <c r="AI48" s="14"/>
      <c r="AJ48" s="14"/>
      <c r="AK48" s="14">
        <f t="shared" si="2"/>
        <v>0</v>
      </c>
      <c r="AL48" s="15">
        <f t="shared" si="14"/>
        <v>0</v>
      </c>
      <c r="AM48" s="63">
        <f t="shared" si="9"/>
        <v>0</v>
      </c>
      <c r="AN48" s="13"/>
      <c r="AO48" s="14"/>
      <c r="AP48" s="14"/>
      <c r="AQ48" s="14"/>
      <c r="AR48" s="14">
        <v>25</v>
      </c>
      <c r="AS48" s="14"/>
      <c r="AT48" s="14"/>
      <c r="AU48" s="14"/>
      <c r="AV48" s="14">
        <f t="shared" si="3"/>
        <v>25</v>
      </c>
      <c r="AW48" s="15">
        <f t="shared" si="10"/>
        <v>3.75</v>
      </c>
      <c r="AX48" s="64">
        <f t="shared" si="11"/>
        <v>0.17499999999999999</v>
      </c>
      <c r="AY48" s="50">
        <f t="shared" si="4"/>
        <v>0.17499999999999999</v>
      </c>
      <c r="AZ48" s="49">
        <f t="shared" si="5"/>
        <v>0.875</v>
      </c>
    </row>
    <row r="49" spans="2:52" x14ac:dyDescent="0.25">
      <c r="B49" s="58" t="s">
        <v>23</v>
      </c>
      <c r="C49" s="33">
        <v>45</v>
      </c>
      <c r="D49" s="14">
        <v>40</v>
      </c>
      <c r="E49" s="11">
        <v>40</v>
      </c>
      <c r="F49" s="13"/>
      <c r="G49" s="14"/>
      <c r="H49" s="14"/>
      <c r="I49" s="14"/>
      <c r="J49" s="14"/>
      <c r="K49" s="14"/>
      <c r="L49" s="14"/>
      <c r="M49" s="14">
        <f t="shared" si="6"/>
        <v>0</v>
      </c>
      <c r="N49" s="15">
        <f t="shared" si="12"/>
        <v>0</v>
      </c>
      <c r="O49" s="37">
        <f t="shared" si="13"/>
        <v>0</v>
      </c>
      <c r="P49" s="13"/>
      <c r="Q49" s="14"/>
      <c r="R49" s="14"/>
      <c r="S49" s="14"/>
      <c r="T49" s="14"/>
      <c r="U49" s="14"/>
      <c r="V49" s="14">
        <v>50</v>
      </c>
      <c r="W49" s="14"/>
      <c r="X49" s="14">
        <f t="shared" si="0"/>
        <v>50</v>
      </c>
      <c r="Y49" s="15">
        <f t="shared" si="7"/>
        <v>2.25</v>
      </c>
      <c r="Z49" s="39">
        <f t="shared" si="8"/>
        <v>1.4</v>
      </c>
      <c r="AA49" s="41">
        <f t="shared" si="1"/>
        <v>1.4</v>
      </c>
      <c r="AB49" s="10">
        <v>60</v>
      </c>
      <c r="AC49" s="14">
        <v>60</v>
      </c>
      <c r="AD49" s="13"/>
      <c r="AE49" s="14"/>
      <c r="AF49" s="14"/>
      <c r="AG49" s="14"/>
      <c r="AH49" s="14"/>
      <c r="AI49" s="14"/>
      <c r="AJ49" s="14"/>
      <c r="AK49" s="14">
        <f t="shared" si="2"/>
        <v>0</v>
      </c>
      <c r="AL49" s="15">
        <f t="shared" si="14"/>
        <v>0</v>
      </c>
      <c r="AM49" s="63">
        <f t="shared" si="9"/>
        <v>0</v>
      </c>
      <c r="AN49" s="13"/>
      <c r="AO49" s="14"/>
      <c r="AP49" s="14"/>
      <c r="AQ49" s="14"/>
      <c r="AR49" s="14"/>
      <c r="AS49" s="14"/>
      <c r="AT49" s="14">
        <v>70</v>
      </c>
      <c r="AU49" s="14"/>
      <c r="AV49" s="14">
        <f t="shared" si="3"/>
        <v>70</v>
      </c>
      <c r="AW49" s="15">
        <f t="shared" si="10"/>
        <v>3.15</v>
      </c>
      <c r="AX49" s="64">
        <f t="shared" si="11"/>
        <v>0.49</v>
      </c>
      <c r="AY49" s="50">
        <f t="shared" si="4"/>
        <v>0.49</v>
      </c>
      <c r="AZ49" s="49">
        <f t="shared" si="5"/>
        <v>1.89</v>
      </c>
    </row>
    <row r="50" spans="2:52" ht="16.5" thickBot="1" x14ac:dyDescent="0.3">
      <c r="B50" s="58" t="s">
        <v>102</v>
      </c>
      <c r="C50" s="15">
        <v>13</v>
      </c>
      <c r="D50" s="14">
        <v>140</v>
      </c>
      <c r="E50" s="11">
        <v>140</v>
      </c>
      <c r="F50" s="16"/>
      <c r="G50" s="17"/>
      <c r="H50" s="17"/>
      <c r="I50" s="17"/>
      <c r="J50" s="17"/>
      <c r="K50" s="17">
        <v>250</v>
      </c>
      <c r="L50" s="17"/>
      <c r="M50" s="17">
        <f t="shared" si="6"/>
        <v>250</v>
      </c>
      <c r="N50" s="18">
        <f t="shared" si="12"/>
        <v>3.25</v>
      </c>
      <c r="O50" s="48">
        <f t="shared" si="13"/>
        <v>7</v>
      </c>
      <c r="P50" s="16"/>
      <c r="Q50" s="17"/>
      <c r="R50" s="17"/>
      <c r="S50" s="17"/>
      <c r="T50" s="17"/>
      <c r="U50" s="17"/>
      <c r="V50" s="17"/>
      <c r="W50" s="17">
        <v>250</v>
      </c>
      <c r="X50" s="17">
        <f t="shared" si="0"/>
        <v>250</v>
      </c>
      <c r="Y50" s="18">
        <f t="shared" si="7"/>
        <v>3.25</v>
      </c>
      <c r="Z50" s="40">
        <f t="shared" si="8"/>
        <v>7</v>
      </c>
      <c r="AA50" s="42">
        <f t="shared" si="1"/>
        <v>14</v>
      </c>
      <c r="AB50" s="10">
        <v>140</v>
      </c>
      <c r="AC50" s="14">
        <v>140</v>
      </c>
      <c r="AD50" s="13"/>
      <c r="AE50" s="14"/>
      <c r="AF50" s="14"/>
      <c r="AG50" s="14"/>
      <c r="AH50" s="14"/>
      <c r="AI50" s="14">
        <v>250</v>
      </c>
      <c r="AJ50" s="14"/>
      <c r="AK50" s="14">
        <f t="shared" si="2"/>
        <v>250</v>
      </c>
      <c r="AL50" s="15">
        <f t="shared" si="14"/>
        <v>3.25</v>
      </c>
      <c r="AM50" s="63">
        <f t="shared" si="9"/>
        <v>0</v>
      </c>
      <c r="AN50" s="16"/>
      <c r="AO50" s="17"/>
      <c r="AP50" s="17"/>
      <c r="AQ50" s="17"/>
      <c r="AR50" s="17"/>
      <c r="AS50" s="17"/>
      <c r="AT50" s="17"/>
      <c r="AU50" s="17">
        <v>250</v>
      </c>
      <c r="AV50" s="17">
        <f t="shared" si="3"/>
        <v>250</v>
      </c>
      <c r="AW50" s="15">
        <f t="shared" si="10"/>
        <v>3.25</v>
      </c>
      <c r="AX50" s="64">
        <f t="shared" si="11"/>
        <v>1.75</v>
      </c>
      <c r="AY50" s="51">
        <f t="shared" si="4"/>
        <v>1.75</v>
      </c>
      <c r="AZ50" s="49">
        <f t="shared" si="5"/>
        <v>15.75</v>
      </c>
    </row>
    <row r="51" spans="2:52" ht="16.5" thickBot="1" x14ac:dyDescent="0.3">
      <c r="B51" s="58" t="s">
        <v>175</v>
      </c>
      <c r="C51" s="15">
        <v>120</v>
      </c>
      <c r="D51" s="14">
        <v>140</v>
      </c>
      <c r="E51" s="11">
        <v>140</v>
      </c>
      <c r="F51" s="16"/>
      <c r="G51" s="17"/>
      <c r="H51" s="17"/>
      <c r="I51" s="17"/>
      <c r="J51" s="17"/>
      <c r="K51" s="17"/>
      <c r="L51" s="17">
        <v>169</v>
      </c>
      <c r="M51" s="17">
        <f t="shared" si="6"/>
        <v>169</v>
      </c>
      <c r="N51" s="18">
        <f t="shared" si="12"/>
        <v>20.28</v>
      </c>
      <c r="O51" s="48">
        <f t="shared" si="13"/>
        <v>4.7320000000000002</v>
      </c>
      <c r="P51" s="16"/>
      <c r="Q51" s="17"/>
      <c r="R51" s="17"/>
      <c r="S51" s="17"/>
      <c r="T51" s="17"/>
      <c r="U51" s="17"/>
      <c r="V51" s="17"/>
      <c r="W51" s="17"/>
      <c r="X51" s="17">
        <f t="shared" si="0"/>
        <v>0</v>
      </c>
      <c r="Y51" s="18">
        <f t="shared" si="7"/>
        <v>0</v>
      </c>
      <c r="Z51" s="40">
        <f t="shared" si="8"/>
        <v>0</v>
      </c>
      <c r="AA51" s="42">
        <f t="shared" si="1"/>
        <v>4.7320000000000002</v>
      </c>
      <c r="AB51" s="10">
        <v>140</v>
      </c>
      <c r="AC51" s="14">
        <v>140</v>
      </c>
      <c r="AD51" s="13"/>
      <c r="AE51" s="14"/>
      <c r="AF51" s="14"/>
      <c r="AG51" s="14"/>
      <c r="AH51" s="14"/>
      <c r="AI51" s="14"/>
      <c r="AJ51" s="14">
        <v>118</v>
      </c>
      <c r="AK51" s="14">
        <f t="shared" si="2"/>
        <v>118</v>
      </c>
      <c r="AL51" s="15">
        <f t="shared" si="14"/>
        <v>14.16</v>
      </c>
      <c r="AM51" s="63">
        <f t="shared" si="9"/>
        <v>29.5</v>
      </c>
      <c r="AN51" s="16"/>
      <c r="AO51" s="17"/>
      <c r="AP51" s="17"/>
      <c r="AQ51" s="17"/>
      <c r="AR51" s="17"/>
      <c r="AS51" s="17"/>
      <c r="AT51" s="17"/>
      <c r="AU51" s="17"/>
      <c r="AV51" s="17">
        <f t="shared" si="3"/>
        <v>0</v>
      </c>
      <c r="AW51" s="15">
        <f t="shared" si="10"/>
        <v>0</v>
      </c>
      <c r="AX51" s="64">
        <f t="shared" si="11"/>
        <v>0</v>
      </c>
      <c r="AY51" s="51">
        <f t="shared" si="4"/>
        <v>29.5</v>
      </c>
      <c r="AZ51" s="49">
        <f t="shared" si="5"/>
        <v>34.231999999999999</v>
      </c>
    </row>
    <row r="52" spans="2:52" ht="16.5" thickBot="1" x14ac:dyDescent="0.3">
      <c r="B52" s="58"/>
      <c r="C52" s="15"/>
      <c r="D52" s="14">
        <v>140</v>
      </c>
      <c r="E52" s="11">
        <v>140</v>
      </c>
      <c r="F52" s="16"/>
      <c r="G52" s="17"/>
      <c r="H52" s="17"/>
      <c r="I52" s="17"/>
      <c r="J52" s="17"/>
      <c r="K52" s="17"/>
      <c r="L52" s="17"/>
      <c r="M52" s="17">
        <f t="shared" si="6"/>
        <v>0</v>
      </c>
      <c r="N52" s="18">
        <f t="shared" si="12"/>
        <v>0</v>
      </c>
      <c r="O52" s="48">
        <f t="shared" si="13"/>
        <v>0</v>
      </c>
      <c r="P52" s="16"/>
      <c r="Q52" s="17"/>
      <c r="R52" s="17"/>
      <c r="S52" s="17"/>
      <c r="T52" s="17"/>
      <c r="U52" s="17"/>
      <c r="V52" s="17"/>
      <c r="W52" s="17"/>
      <c r="X52" s="17">
        <f t="shared" si="0"/>
        <v>0</v>
      </c>
      <c r="Y52" s="18">
        <f t="shared" si="7"/>
        <v>0</v>
      </c>
      <c r="Z52" s="40">
        <f t="shared" si="8"/>
        <v>0</v>
      </c>
      <c r="AA52" s="42">
        <f t="shared" si="1"/>
        <v>0</v>
      </c>
      <c r="AB52" s="10">
        <v>140</v>
      </c>
      <c r="AC52" s="14">
        <v>140</v>
      </c>
      <c r="AD52" s="13"/>
      <c r="AE52" s="14"/>
      <c r="AF52" s="14"/>
      <c r="AG52" s="14"/>
      <c r="AH52" s="14"/>
      <c r="AI52" s="14"/>
      <c r="AJ52" s="14"/>
      <c r="AK52" s="14">
        <f t="shared" si="2"/>
        <v>0</v>
      </c>
      <c r="AL52" s="15">
        <f t="shared" si="14"/>
        <v>0</v>
      </c>
      <c r="AM52" s="63">
        <f t="shared" si="9"/>
        <v>0</v>
      </c>
      <c r="AN52" s="16"/>
      <c r="AO52" s="17"/>
      <c r="AP52" s="17"/>
      <c r="AQ52" s="17"/>
      <c r="AR52" s="17"/>
      <c r="AS52" s="17"/>
      <c r="AT52" s="17"/>
      <c r="AU52" s="17"/>
      <c r="AV52" s="17">
        <f t="shared" si="3"/>
        <v>0</v>
      </c>
      <c r="AW52" s="15">
        <f t="shared" si="10"/>
        <v>0</v>
      </c>
      <c r="AX52" s="64">
        <f t="shared" si="11"/>
        <v>0</v>
      </c>
      <c r="AY52" s="51">
        <f t="shared" si="4"/>
        <v>0</v>
      </c>
      <c r="AZ52" s="49">
        <f t="shared" si="5"/>
        <v>0</v>
      </c>
    </row>
    <row r="53" spans="2:52" s="9" customFormat="1" ht="16.5" thickBot="1" x14ac:dyDescent="0.3">
      <c r="B53" s="183" t="s">
        <v>20</v>
      </c>
      <c r="C53" s="184"/>
      <c r="D53" s="35"/>
      <c r="E53" s="36"/>
      <c r="F53" s="43"/>
      <c r="G53" s="44"/>
      <c r="H53" s="44"/>
      <c r="I53" s="44"/>
      <c r="J53" s="44"/>
      <c r="K53" s="44"/>
      <c r="L53" s="44"/>
      <c r="M53" s="45" t="s">
        <v>55</v>
      </c>
      <c r="N53" s="46">
        <f>SUM(N26:N52)</f>
        <v>105.89666666666668</v>
      </c>
      <c r="O53" s="47"/>
      <c r="P53" s="31"/>
      <c r="Q53" s="38"/>
      <c r="R53" s="38"/>
      <c r="S53" s="38"/>
      <c r="T53" s="38"/>
      <c r="U53" s="38"/>
      <c r="V53" s="38"/>
      <c r="W53" s="38"/>
      <c r="X53" s="38"/>
      <c r="Y53" s="19">
        <f>SUM(Y26:Y52)</f>
        <v>175.21899999999999</v>
      </c>
      <c r="Z53" s="29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2">
        <f>SUM(AL26:AL52)</f>
        <v>108.78749999999999</v>
      </c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2">
        <f>SUM(AW26:AW52)</f>
        <v>205.2225</v>
      </c>
      <c r="AX53" s="30"/>
      <c r="AY53" s="53"/>
      <c r="AZ53" s="52"/>
    </row>
    <row r="55" spans="2:52" x14ac:dyDescent="0.25">
      <c r="B55" s="147">
        <f>N53+Y53</f>
        <v>281.1156666666667</v>
      </c>
    </row>
    <row r="56" spans="2:52" x14ac:dyDescent="0.25">
      <c r="B56" s="147">
        <f>AL53+AW53</f>
        <v>314.01</v>
      </c>
    </row>
    <row r="59" spans="2:52" s="1" customFormat="1" x14ac:dyDescent="0.25">
      <c r="AZ59" s="4"/>
    </row>
  </sheetData>
  <mergeCells count="77">
    <mergeCell ref="AZ16:AZ25"/>
    <mergeCell ref="Q18:Q23"/>
    <mergeCell ref="AH18:AH23"/>
    <mergeCell ref="AT18:AT23"/>
    <mergeCell ref="B8:AZ8"/>
    <mergeCell ref="B9:AZ9"/>
    <mergeCell ref="B10:AZ10"/>
    <mergeCell ref="B11:AZ11"/>
    <mergeCell ref="B13:C13"/>
    <mergeCell ref="B16:C16"/>
    <mergeCell ref="F16:AA16"/>
    <mergeCell ref="AD16:AY16"/>
    <mergeCell ref="W18:W23"/>
    <mergeCell ref="F17:O17"/>
    <mergeCell ref="P17:Z17"/>
    <mergeCell ref="AY17:AY25"/>
    <mergeCell ref="B2:F2"/>
    <mergeCell ref="C4:F4"/>
    <mergeCell ref="G4:L4"/>
    <mergeCell ref="AE4:AJ4"/>
    <mergeCell ref="B6:L6"/>
    <mergeCell ref="B18:B25"/>
    <mergeCell ref="C18:C25"/>
    <mergeCell ref="F18:F23"/>
    <mergeCell ref="G18:G23"/>
    <mergeCell ref="H18:H23"/>
    <mergeCell ref="I18:I23"/>
    <mergeCell ref="X18:X23"/>
    <mergeCell ref="L18:L23"/>
    <mergeCell ref="M18:M23"/>
    <mergeCell ref="N18:N23"/>
    <mergeCell ref="O18:O23"/>
    <mergeCell ref="P18:P23"/>
    <mergeCell ref="J18:J23"/>
    <mergeCell ref="V18:V23"/>
    <mergeCell ref="AG18:AG23"/>
    <mergeCell ref="AA17:AA25"/>
    <mergeCell ref="AD17:AM17"/>
    <mergeCell ref="AK24:AM24"/>
    <mergeCell ref="F24:L24"/>
    <mergeCell ref="M24:O24"/>
    <mergeCell ref="P24:W24"/>
    <mergeCell ref="M25:O25"/>
    <mergeCell ref="X25:Z25"/>
    <mergeCell ref="AK25:AM25"/>
    <mergeCell ref="R18:R23"/>
    <mergeCell ref="S18:S23"/>
    <mergeCell ref="T18:T23"/>
    <mergeCell ref="U18:U23"/>
    <mergeCell ref="AJ18:AJ23"/>
    <mergeCell ref="AK18:AK23"/>
    <mergeCell ref="AL18:AL23"/>
    <mergeCell ref="AM18:AM23"/>
    <mergeCell ref="AN18:AN23"/>
    <mergeCell ref="AS18:AS23"/>
    <mergeCell ref="AU18:AU23"/>
    <mergeCell ref="AV18:AV23"/>
    <mergeCell ref="AO18:AO23"/>
    <mergeCell ref="AN17:AX17"/>
    <mergeCell ref="AW18:AW23"/>
    <mergeCell ref="AX18:AX23"/>
    <mergeCell ref="AV25:AX25"/>
    <mergeCell ref="B53:C53"/>
    <mergeCell ref="K18:K23"/>
    <mergeCell ref="AI18:AI23"/>
    <mergeCell ref="AN24:AU24"/>
    <mergeCell ref="AV24:AX24"/>
    <mergeCell ref="AP18:AP23"/>
    <mergeCell ref="AQ18:AQ23"/>
    <mergeCell ref="Y18:Y23"/>
    <mergeCell ref="Z18:Z23"/>
    <mergeCell ref="AD18:AD23"/>
    <mergeCell ref="AE18:AE23"/>
    <mergeCell ref="AF18:AF23"/>
    <mergeCell ref="X24:Z24"/>
    <mergeCell ref="AD24:AJ24"/>
    <mergeCell ref="AR18:AR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60"/>
  <sheetViews>
    <sheetView topLeftCell="A10" zoomScale="90" zoomScaleNormal="90" workbookViewId="0">
      <pane xSplit="5" ySplit="16" topLeftCell="J38" activePane="bottomRight" state="frozen"/>
      <selection activeCell="A10" sqref="A10"/>
      <selection pane="topRight" activeCell="F10" sqref="F10"/>
      <selection pane="bottomLeft" activeCell="A26" sqref="A26"/>
      <selection pane="bottomRight" activeCell="S40" sqref="S40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25" width="5.5703125" style="77" customWidth="1"/>
    <col min="26" max="26" width="6.42578125" style="77" customWidth="1"/>
    <col min="27" max="27" width="5.5703125" style="77" customWidth="1"/>
    <col min="28" max="28" width="7.42578125" style="77" customWidth="1"/>
    <col min="29" max="30" width="5.5703125" style="77" hidden="1" customWidth="1"/>
    <col min="31" max="37" width="5.5703125" style="77" customWidth="1"/>
    <col min="38" max="38" width="6.28515625" style="77" customWidth="1"/>
    <col min="39" max="39" width="6.5703125" style="77" customWidth="1"/>
    <col min="40" max="50" width="5.5703125" style="77" customWidth="1"/>
    <col min="51" max="51" width="6.42578125" style="77" customWidth="1"/>
    <col min="52" max="52" width="7.85546875" style="77" customWidth="1"/>
    <col min="53" max="53" width="8.140625" style="77" customWidth="1"/>
    <col min="54" max="54" width="9.5703125" style="80" customWidth="1"/>
    <col min="55" max="16384" width="8.7109375" style="77"/>
  </cols>
  <sheetData>
    <row r="1" spans="2:54" s="79" customFormat="1" x14ac:dyDescent="0.25">
      <c r="BB1" s="80"/>
    </row>
    <row r="2" spans="2:54" s="79" customFormat="1" x14ac:dyDescent="0.25">
      <c r="B2" s="236" t="s">
        <v>0</v>
      </c>
      <c r="C2" s="236"/>
      <c r="D2" s="236"/>
      <c r="E2" s="236"/>
      <c r="F2" s="236"/>
      <c r="BB2" s="80"/>
    </row>
    <row r="3" spans="2:54" s="79" customFormat="1" x14ac:dyDescent="0.25">
      <c r="BB3" s="80"/>
    </row>
    <row r="4" spans="2:54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F4" s="237" t="s">
        <v>3</v>
      </c>
      <c r="AG4" s="237"/>
      <c r="AH4" s="237"/>
      <c r="AI4" s="237"/>
      <c r="AJ4" s="237"/>
      <c r="BB4" s="80"/>
    </row>
    <row r="5" spans="2:54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E5" s="81"/>
      <c r="AF5" s="81"/>
      <c r="AG5" s="81"/>
      <c r="AH5" s="81"/>
      <c r="AI5" s="81"/>
      <c r="AJ5" s="81"/>
      <c r="BB5" s="80"/>
    </row>
    <row r="6" spans="2:54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BB6" s="80"/>
    </row>
    <row r="8" spans="2:54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</row>
    <row r="9" spans="2:54" s="82" customFormat="1" x14ac:dyDescent="0.25">
      <c r="B9" s="215" t="s">
        <v>168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</row>
    <row r="10" spans="2:54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</row>
    <row r="11" spans="2:54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</row>
    <row r="13" spans="2:54" x14ac:dyDescent="0.25">
      <c r="B13" s="217" t="s">
        <v>6</v>
      </c>
      <c r="C13" s="217"/>
    </row>
    <row r="14" spans="2:54" x14ac:dyDescent="0.25">
      <c r="B14" s="83"/>
      <c r="C14" s="83"/>
    </row>
    <row r="15" spans="2:54" ht="16.5" thickBot="1" x14ac:dyDescent="0.3">
      <c r="B15" s="83"/>
      <c r="C15" s="83"/>
    </row>
    <row r="16" spans="2:54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1"/>
      <c r="AC16" s="86"/>
      <c r="AD16" s="84"/>
      <c r="AE16" s="222" t="s">
        <v>60</v>
      </c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4" t="s">
        <v>62</v>
      </c>
    </row>
    <row r="17" spans="2:54" s="87" customFormat="1" ht="14.45" customHeight="1" x14ac:dyDescent="0.2">
      <c r="B17" s="88"/>
      <c r="C17" s="88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232" t="s">
        <v>59</v>
      </c>
      <c r="AC17" s="86"/>
      <c r="AD17" s="84"/>
      <c r="AE17" s="226" t="s">
        <v>6</v>
      </c>
      <c r="AF17" s="227"/>
      <c r="AG17" s="227"/>
      <c r="AH17" s="227"/>
      <c r="AI17" s="227"/>
      <c r="AJ17" s="227"/>
      <c r="AK17" s="227"/>
      <c r="AL17" s="227"/>
      <c r="AM17" s="228"/>
      <c r="AN17" s="229" t="s">
        <v>21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1"/>
      <c r="BA17" s="238" t="s">
        <v>63</v>
      </c>
      <c r="BB17" s="225"/>
    </row>
    <row r="18" spans="2:54" ht="15" customHeight="1" x14ac:dyDescent="0.2">
      <c r="B18" s="194" t="s">
        <v>9</v>
      </c>
      <c r="C18" s="210" t="s">
        <v>10</v>
      </c>
      <c r="D18" s="58"/>
      <c r="E18" s="70"/>
      <c r="F18" s="211" t="s">
        <v>100</v>
      </c>
      <c r="G18" s="194" t="s">
        <v>66</v>
      </c>
      <c r="H18" s="194" t="s">
        <v>67</v>
      </c>
      <c r="I18" s="194" t="s">
        <v>32</v>
      </c>
      <c r="J18" s="194" t="s">
        <v>102</v>
      </c>
      <c r="K18" s="194" t="s">
        <v>177</v>
      </c>
      <c r="L18" s="194" t="s">
        <v>53</v>
      </c>
      <c r="M18" s="194" t="s">
        <v>54</v>
      </c>
      <c r="N18" s="200" t="s">
        <v>57</v>
      </c>
      <c r="O18" s="211" t="s">
        <v>106</v>
      </c>
      <c r="P18" s="194" t="s">
        <v>107</v>
      </c>
      <c r="Q18" s="194" t="s">
        <v>108</v>
      </c>
      <c r="R18" s="194" t="s">
        <v>109</v>
      </c>
      <c r="S18" s="194" t="s">
        <v>110</v>
      </c>
      <c r="T18" s="194" t="s">
        <v>37</v>
      </c>
      <c r="U18" s="194" t="s">
        <v>111</v>
      </c>
      <c r="V18" s="194" t="s">
        <v>22</v>
      </c>
      <c r="W18" s="194" t="s">
        <v>23</v>
      </c>
      <c r="X18" s="194" t="s">
        <v>102</v>
      </c>
      <c r="Y18" s="194" t="s">
        <v>11</v>
      </c>
      <c r="Z18" s="194" t="s">
        <v>12</v>
      </c>
      <c r="AA18" s="235" t="s">
        <v>58</v>
      </c>
      <c r="AB18" s="233"/>
      <c r="AC18" s="74"/>
      <c r="AD18" s="58"/>
      <c r="AE18" s="211" t="s">
        <v>100</v>
      </c>
      <c r="AF18" s="194" t="s">
        <v>66</v>
      </c>
      <c r="AG18" s="194" t="s">
        <v>67</v>
      </c>
      <c r="AH18" s="194" t="s">
        <v>32</v>
      </c>
      <c r="AI18" s="194" t="s">
        <v>102</v>
      </c>
      <c r="AJ18" s="194" t="s">
        <v>177</v>
      </c>
      <c r="AK18" s="194" t="s">
        <v>53</v>
      </c>
      <c r="AL18" s="194" t="s">
        <v>54</v>
      </c>
      <c r="AM18" s="200" t="s">
        <v>57</v>
      </c>
      <c r="AN18" s="211" t="s">
        <v>106</v>
      </c>
      <c r="AO18" s="194" t="s">
        <v>107</v>
      </c>
      <c r="AP18" s="194" t="s">
        <v>108</v>
      </c>
      <c r="AQ18" s="194" t="s">
        <v>109</v>
      </c>
      <c r="AR18" s="194" t="s">
        <v>110</v>
      </c>
      <c r="AS18" s="194" t="s">
        <v>37</v>
      </c>
      <c r="AT18" s="194" t="s">
        <v>111</v>
      </c>
      <c r="AU18" s="194" t="s">
        <v>22</v>
      </c>
      <c r="AV18" s="194" t="s">
        <v>23</v>
      </c>
      <c r="AW18" s="194" t="s">
        <v>102</v>
      </c>
      <c r="AX18" s="212" t="s">
        <v>11</v>
      </c>
      <c r="AY18" s="212" t="s">
        <v>12</v>
      </c>
      <c r="AZ18" s="235" t="s">
        <v>58</v>
      </c>
      <c r="BA18" s="239"/>
      <c r="BB18" s="225"/>
    </row>
    <row r="19" spans="2:54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235"/>
      <c r="AB19" s="233"/>
      <c r="AC19" s="89"/>
      <c r="AD19" s="90"/>
      <c r="AE19" s="211"/>
      <c r="AF19" s="194"/>
      <c r="AG19" s="194"/>
      <c r="AH19" s="194"/>
      <c r="AI19" s="194"/>
      <c r="AJ19" s="194"/>
      <c r="AK19" s="194"/>
      <c r="AL19" s="194"/>
      <c r="AM19" s="201"/>
      <c r="AN19" s="211"/>
      <c r="AO19" s="194"/>
      <c r="AP19" s="194"/>
      <c r="AQ19" s="194"/>
      <c r="AR19" s="194"/>
      <c r="AS19" s="194"/>
      <c r="AT19" s="194"/>
      <c r="AU19" s="194"/>
      <c r="AV19" s="194"/>
      <c r="AW19" s="194"/>
      <c r="AX19" s="213"/>
      <c r="AY19" s="213"/>
      <c r="AZ19" s="235"/>
      <c r="BA19" s="239"/>
      <c r="BB19" s="225"/>
    </row>
    <row r="20" spans="2:54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235"/>
      <c r="AB20" s="233"/>
      <c r="AC20" s="89"/>
      <c r="AD20" s="90"/>
      <c r="AE20" s="211"/>
      <c r="AF20" s="194"/>
      <c r="AG20" s="194"/>
      <c r="AH20" s="194"/>
      <c r="AI20" s="194"/>
      <c r="AJ20" s="194"/>
      <c r="AK20" s="194"/>
      <c r="AL20" s="194"/>
      <c r="AM20" s="201"/>
      <c r="AN20" s="211"/>
      <c r="AO20" s="194"/>
      <c r="AP20" s="194"/>
      <c r="AQ20" s="194"/>
      <c r="AR20" s="194"/>
      <c r="AS20" s="194"/>
      <c r="AT20" s="194"/>
      <c r="AU20" s="194"/>
      <c r="AV20" s="194"/>
      <c r="AW20" s="194"/>
      <c r="AX20" s="213"/>
      <c r="AY20" s="213"/>
      <c r="AZ20" s="235"/>
      <c r="BA20" s="239"/>
      <c r="BB20" s="225"/>
    </row>
    <row r="21" spans="2:54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235"/>
      <c r="AB21" s="233"/>
      <c r="AC21" s="89"/>
      <c r="AD21" s="90"/>
      <c r="AE21" s="211"/>
      <c r="AF21" s="194"/>
      <c r="AG21" s="194"/>
      <c r="AH21" s="194"/>
      <c r="AI21" s="194"/>
      <c r="AJ21" s="194"/>
      <c r="AK21" s="194"/>
      <c r="AL21" s="194"/>
      <c r="AM21" s="201"/>
      <c r="AN21" s="211"/>
      <c r="AO21" s="194"/>
      <c r="AP21" s="194"/>
      <c r="AQ21" s="194"/>
      <c r="AR21" s="194"/>
      <c r="AS21" s="194"/>
      <c r="AT21" s="194"/>
      <c r="AU21" s="194"/>
      <c r="AV21" s="194"/>
      <c r="AW21" s="194"/>
      <c r="AX21" s="213"/>
      <c r="AY21" s="213"/>
      <c r="AZ21" s="235"/>
      <c r="BA21" s="239"/>
      <c r="BB21" s="225"/>
    </row>
    <row r="22" spans="2:54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235"/>
      <c r="AB22" s="233"/>
      <c r="AC22" s="89"/>
      <c r="AD22" s="90"/>
      <c r="AE22" s="211"/>
      <c r="AF22" s="194"/>
      <c r="AG22" s="194"/>
      <c r="AH22" s="194"/>
      <c r="AI22" s="194"/>
      <c r="AJ22" s="194"/>
      <c r="AK22" s="194"/>
      <c r="AL22" s="194"/>
      <c r="AM22" s="201"/>
      <c r="AN22" s="211"/>
      <c r="AO22" s="194"/>
      <c r="AP22" s="194"/>
      <c r="AQ22" s="194"/>
      <c r="AR22" s="194"/>
      <c r="AS22" s="194"/>
      <c r="AT22" s="194"/>
      <c r="AU22" s="194"/>
      <c r="AV22" s="194"/>
      <c r="AW22" s="194"/>
      <c r="AX22" s="213"/>
      <c r="AY22" s="213"/>
      <c r="AZ22" s="235"/>
      <c r="BA22" s="239"/>
      <c r="BB22" s="225"/>
    </row>
    <row r="23" spans="2:54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235"/>
      <c r="AB23" s="233"/>
      <c r="AC23" s="89"/>
      <c r="AD23" s="90"/>
      <c r="AE23" s="211"/>
      <c r="AF23" s="194"/>
      <c r="AG23" s="194"/>
      <c r="AH23" s="194"/>
      <c r="AI23" s="194"/>
      <c r="AJ23" s="194"/>
      <c r="AK23" s="194"/>
      <c r="AL23" s="194"/>
      <c r="AM23" s="202"/>
      <c r="AN23" s="211"/>
      <c r="AO23" s="194"/>
      <c r="AP23" s="194"/>
      <c r="AQ23" s="194"/>
      <c r="AR23" s="194"/>
      <c r="AS23" s="194"/>
      <c r="AT23" s="194"/>
      <c r="AU23" s="194"/>
      <c r="AV23" s="194"/>
      <c r="AW23" s="194"/>
      <c r="AX23" s="214"/>
      <c r="AY23" s="214"/>
      <c r="AZ23" s="235"/>
      <c r="BA23" s="239"/>
      <c r="BB23" s="225"/>
    </row>
    <row r="24" spans="2:54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198"/>
      <c r="W24" s="198"/>
      <c r="X24" s="207"/>
      <c r="Y24" s="197" t="s">
        <v>56</v>
      </c>
      <c r="Z24" s="198"/>
      <c r="AA24" s="199"/>
      <c r="AB24" s="233"/>
      <c r="AC24" s="89"/>
      <c r="AD24" s="90"/>
      <c r="AE24" s="203" t="s">
        <v>13</v>
      </c>
      <c r="AF24" s="204"/>
      <c r="AG24" s="204"/>
      <c r="AH24" s="204"/>
      <c r="AI24" s="204"/>
      <c r="AJ24" s="204"/>
      <c r="AK24" s="204" t="s">
        <v>56</v>
      </c>
      <c r="AL24" s="204"/>
      <c r="AM24" s="205"/>
      <c r="AN24" s="206" t="s">
        <v>13</v>
      </c>
      <c r="AO24" s="198"/>
      <c r="AP24" s="198"/>
      <c r="AQ24" s="198"/>
      <c r="AR24" s="198"/>
      <c r="AS24" s="198"/>
      <c r="AT24" s="198"/>
      <c r="AU24" s="198"/>
      <c r="AV24" s="198"/>
      <c r="AW24" s="198"/>
      <c r="AX24" s="197" t="s">
        <v>56</v>
      </c>
      <c r="AY24" s="198"/>
      <c r="AZ24" s="199"/>
      <c r="BA24" s="239"/>
      <c r="BB24" s="225"/>
    </row>
    <row r="25" spans="2:54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92">
        <v>200</v>
      </c>
      <c r="H25" s="92" t="s">
        <v>68</v>
      </c>
      <c r="I25" s="139">
        <v>150</v>
      </c>
      <c r="J25" s="143">
        <v>250</v>
      </c>
      <c r="K25" s="92">
        <v>2</v>
      </c>
      <c r="L25" s="195">
        <v>28</v>
      </c>
      <c r="M25" s="195"/>
      <c r="N25" s="196"/>
      <c r="O25" s="91">
        <v>80</v>
      </c>
      <c r="P25" s="92">
        <v>250</v>
      </c>
      <c r="Q25" s="92">
        <v>200</v>
      </c>
      <c r="R25" s="92">
        <v>100</v>
      </c>
      <c r="S25" s="92">
        <v>15</v>
      </c>
      <c r="T25" s="92">
        <v>120</v>
      </c>
      <c r="U25" s="92">
        <v>200</v>
      </c>
      <c r="V25" s="92">
        <v>50</v>
      </c>
      <c r="W25" s="139">
        <v>50</v>
      </c>
      <c r="X25" s="92">
        <v>250</v>
      </c>
      <c r="Y25" s="197">
        <v>28</v>
      </c>
      <c r="Z25" s="198"/>
      <c r="AA25" s="199"/>
      <c r="AB25" s="234"/>
      <c r="AC25" s="74" t="s">
        <v>14</v>
      </c>
      <c r="AD25" s="58" t="s">
        <v>15</v>
      </c>
      <c r="AE25" s="91">
        <v>250</v>
      </c>
      <c r="AF25" s="92">
        <v>200</v>
      </c>
      <c r="AG25" s="92" t="s">
        <v>61</v>
      </c>
      <c r="AH25" s="139">
        <v>150</v>
      </c>
      <c r="AI25" s="143">
        <v>250</v>
      </c>
      <c r="AJ25" s="92">
        <v>3</v>
      </c>
      <c r="AK25" s="195">
        <v>7</v>
      </c>
      <c r="AL25" s="195"/>
      <c r="AM25" s="196"/>
      <c r="AN25" s="91">
        <v>120</v>
      </c>
      <c r="AO25" s="92">
        <v>300</v>
      </c>
      <c r="AP25" s="92">
        <v>230</v>
      </c>
      <c r="AQ25" s="92">
        <v>120</v>
      </c>
      <c r="AR25" s="92">
        <v>30</v>
      </c>
      <c r="AS25" s="92">
        <v>120</v>
      </c>
      <c r="AT25" s="92">
        <v>200</v>
      </c>
      <c r="AU25" s="92">
        <v>70</v>
      </c>
      <c r="AV25" s="139">
        <v>70</v>
      </c>
      <c r="AW25" s="92">
        <v>250</v>
      </c>
      <c r="AX25" s="197">
        <v>7</v>
      </c>
      <c r="AY25" s="198"/>
      <c r="AZ25" s="199"/>
      <c r="BA25" s="240"/>
      <c r="BB25" s="225"/>
    </row>
    <row r="26" spans="2:54" x14ac:dyDescent="0.25">
      <c r="B26" s="58" t="s">
        <v>101</v>
      </c>
      <c r="C26" s="33">
        <v>55</v>
      </c>
      <c r="D26" s="58">
        <v>53.5</v>
      </c>
      <c r="E26" s="70">
        <v>50</v>
      </c>
      <c r="F26" s="57">
        <v>52</v>
      </c>
      <c r="G26" s="58"/>
      <c r="H26" s="58"/>
      <c r="I26" s="58"/>
      <c r="J26" s="58"/>
      <c r="K26" s="58"/>
      <c r="L26" s="58">
        <f t="shared" ref="L26:L50" si="0">SUM(F26:K26)</f>
        <v>52</v>
      </c>
      <c r="M26" s="33">
        <f>C26*L26/1000</f>
        <v>2.86</v>
      </c>
      <c r="N26" s="71">
        <f>L26*$L$25/1000</f>
        <v>1.456</v>
      </c>
      <c r="O26" s="57"/>
      <c r="P26" s="58"/>
      <c r="Q26" s="58"/>
      <c r="R26" s="58"/>
      <c r="S26" s="58"/>
      <c r="T26" s="58"/>
      <c r="U26" s="58"/>
      <c r="V26" s="58"/>
      <c r="W26" s="58"/>
      <c r="X26" s="58"/>
      <c r="Y26" s="58">
        <f t="shared" ref="Y26:Y53" si="1">SUM(O26:X26)</f>
        <v>0</v>
      </c>
      <c r="Z26" s="33">
        <f t="shared" ref="Z26:Z53" si="2">C26*Y26/1000</f>
        <v>0</v>
      </c>
      <c r="AA26" s="72">
        <f>Y26*$Y$25/1000</f>
        <v>0</v>
      </c>
      <c r="AB26" s="73">
        <f t="shared" ref="AB26:AB53" si="3">N26+AA26</f>
        <v>1.456</v>
      </c>
      <c r="AC26" s="74">
        <v>53.5</v>
      </c>
      <c r="AD26" s="58">
        <v>50</v>
      </c>
      <c r="AE26" s="57">
        <v>65</v>
      </c>
      <c r="AF26" s="58"/>
      <c r="AG26" s="58"/>
      <c r="AH26" s="58"/>
      <c r="AI26" s="58"/>
      <c r="AJ26" s="58"/>
      <c r="AK26" s="58">
        <f t="shared" ref="AK26:AK50" si="4">SUM(AE26:AJ26)</f>
        <v>65</v>
      </c>
      <c r="AL26" s="33">
        <f>C26*AK26/1000</f>
        <v>3.5750000000000002</v>
      </c>
      <c r="AM26" s="71">
        <f>AK26*AK25/1000</f>
        <v>0.45500000000000002</v>
      </c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8">
        <f t="shared" ref="AX26:AX50" si="5">SUM(AN26:AW26)</f>
        <v>0</v>
      </c>
      <c r="AY26" s="33">
        <f t="shared" ref="AY26:AY53" si="6">C26*AX26/1000</f>
        <v>0</v>
      </c>
      <c r="AZ26" s="72">
        <f>AX26*AX25/1000</f>
        <v>0</v>
      </c>
      <c r="BA26" s="75">
        <f t="shared" ref="BA26:BA50" si="7">AM26+AZ26</f>
        <v>0.45500000000000002</v>
      </c>
      <c r="BB26" s="76">
        <f t="shared" ref="BB26:BB50" si="8">AB26+BA26</f>
        <v>1.911</v>
      </c>
    </row>
    <row r="27" spans="2:54" x14ac:dyDescent="0.25">
      <c r="B27" s="58" t="s">
        <v>18</v>
      </c>
      <c r="C27" s="33">
        <v>68</v>
      </c>
      <c r="D27" s="58">
        <v>6</v>
      </c>
      <c r="E27" s="70">
        <v>6</v>
      </c>
      <c r="F27" s="57">
        <v>8</v>
      </c>
      <c r="G27" s="58">
        <v>10</v>
      </c>
      <c r="H27" s="58"/>
      <c r="I27" s="58"/>
      <c r="J27" s="58"/>
      <c r="K27" s="58"/>
      <c r="L27" s="58">
        <f t="shared" si="0"/>
        <v>18</v>
      </c>
      <c r="M27" s="33">
        <f>C27*L27/1000</f>
        <v>1.224</v>
      </c>
      <c r="N27" s="71">
        <f t="shared" ref="N27:N50" si="9">L27*$L$25/1000</f>
        <v>0.504</v>
      </c>
      <c r="O27" s="57"/>
      <c r="P27" s="58">
        <v>2.5</v>
      </c>
      <c r="Q27" s="58"/>
      <c r="R27" s="58"/>
      <c r="S27" s="58"/>
      <c r="T27" s="58"/>
      <c r="U27" s="58"/>
      <c r="V27" s="58"/>
      <c r="W27" s="58"/>
      <c r="X27" s="58"/>
      <c r="Y27" s="58">
        <f t="shared" si="1"/>
        <v>2.5</v>
      </c>
      <c r="Z27" s="33">
        <f t="shared" si="2"/>
        <v>0.17</v>
      </c>
      <c r="AA27" s="72">
        <f t="shared" ref="AA27:AA50" si="10">Y27*$Y$25/1000</f>
        <v>7.0000000000000007E-2</v>
      </c>
      <c r="AB27" s="73">
        <f t="shared" si="3"/>
        <v>0.57400000000000007</v>
      </c>
      <c r="AC27" s="74">
        <v>8</v>
      </c>
      <c r="AD27" s="58">
        <v>8</v>
      </c>
      <c r="AE27" s="57">
        <v>10</v>
      </c>
      <c r="AF27" s="58">
        <v>10</v>
      </c>
      <c r="AG27" s="58"/>
      <c r="AH27" s="58"/>
      <c r="AI27" s="58"/>
      <c r="AJ27" s="58"/>
      <c r="AK27" s="58">
        <f t="shared" si="4"/>
        <v>20</v>
      </c>
      <c r="AL27" s="33">
        <f>C27*AK27/1000</f>
        <v>1.36</v>
      </c>
      <c r="AM27" s="71">
        <f t="shared" ref="AM27:AM53" si="11">AK27*AK26/1000</f>
        <v>1.3</v>
      </c>
      <c r="AN27" s="57"/>
      <c r="AO27" s="58">
        <v>3</v>
      </c>
      <c r="AP27" s="58"/>
      <c r="AQ27" s="58"/>
      <c r="AR27" s="58"/>
      <c r="AS27" s="58"/>
      <c r="AT27" s="58">
        <v>15</v>
      </c>
      <c r="AU27" s="58"/>
      <c r="AV27" s="58"/>
      <c r="AW27" s="58"/>
      <c r="AX27" s="58">
        <f t="shared" si="5"/>
        <v>18</v>
      </c>
      <c r="AY27" s="33">
        <f t="shared" si="6"/>
        <v>1.224</v>
      </c>
      <c r="AZ27" s="72">
        <f t="shared" ref="AZ27:AZ53" si="12">AX27*AX26/1000</f>
        <v>0</v>
      </c>
      <c r="BA27" s="75">
        <f t="shared" si="7"/>
        <v>1.3</v>
      </c>
      <c r="BB27" s="76">
        <f t="shared" si="8"/>
        <v>1.8740000000000001</v>
      </c>
    </row>
    <row r="28" spans="2:54" s="69" customFormat="1" x14ac:dyDescent="0.25">
      <c r="B28" s="59" t="s">
        <v>69</v>
      </c>
      <c r="C28" s="60">
        <v>8.5</v>
      </c>
      <c r="D28" s="59">
        <v>7.2</v>
      </c>
      <c r="E28" s="61">
        <v>6</v>
      </c>
      <c r="F28" s="62">
        <v>5</v>
      </c>
      <c r="G28" s="59"/>
      <c r="H28" s="59"/>
      <c r="I28" s="59"/>
      <c r="J28" s="59"/>
      <c r="K28" s="59"/>
      <c r="L28" s="59">
        <f t="shared" si="0"/>
        <v>5</v>
      </c>
      <c r="M28" s="60">
        <f>C28*L28/48</f>
        <v>0.88541666666666663</v>
      </c>
      <c r="N28" s="63">
        <f>L28*$L$25/48</f>
        <v>2.9166666666666665</v>
      </c>
      <c r="O28" s="62"/>
      <c r="P28" s="59"/>
      <c r="Q28" s="59"/>
      <c r="R28" s="59"/>
      <c r="S28" s="59"/>
      <c r="T28" s="59"/>
      <c r="U28" s="59"/>
      <c r="V28" s="59"/>
      <c r="W28" s="59"/>
      <c r="X28" s="59"/>
      <c r="Y28" s="59">
        <f t="shared" si="1"/>
        <v>0</v>
      </c>
      <c r="Z28" s="60">
        <f t="shared" si="2"/>
        <v>0</v>
      </c>
      <c r="AA28" s="64">
        <f t="shared" si="10"/>
        <v>0</v>
      </c>
      <c r="AB28" s="65">
        <f t="shared" si="3"/>
        <v>2.9166666666666665</v>
      </c>
      <c r="AC28" s="66">
        <v>9.6</v>
      </c>
      <c r="AD28" s="59">
        <v>8</v>
      </c>
      <c r="AE28" s="62">
        <v>10</v>
      </c>
      <c r="AF28" s="59"/>
      <c r="AG28" s="59"/>
      <c r="AH28" s="59"/>
      <c r="AI28" s="59"/>
      <c r="AJ28" s="59"/>
      <c r="AK28" s="59">
        <f t="shared" si="4"/>
        <v>10</v>
      </c>
      <c r="AL28" s="60">
        <f>C28*AK28/48</f>
        <v>1.7708333333333333</v>
      </c>
      <c r="AM28" s="71">
        <f>AK28*AK27/48</f>
        <v>4.166666666666667</v>
      </c>
      <c r="AN28" s="62"/>
      <c r="AO28" s="59"/>
      <c r="AP28" s="59"/>
      <c r="AQ28" s="59"/>
      <c r="AR28" s="59"/>
      <c r="AS28" s="59"/>
      <c r="AT28" s="59"/>
      <c r="AU28" s="59"/>
      <c r="AV28" s="59"/>
      <c r="AW28" s="59"/>
      <c r="AX28" s="59">
        <f t="shared" si="5"/>
        <v>0</v>
      </c>
      <c r="AY28" s="60">
        <f t="shared" si="6"/>
        <v>0</v>
      </c>
      <c r="AZ28" s="72">
        <f t="shared" si="12"/>
        <v>0</v>
      </c>
      <c r="BA28" s="67">
        <f t="shared" si="7"/>
        <v>4.166666666666667</v>
      </c>
      <c r="BB28" s="68">
        <f t="shared" si="8"/>
        <v>7.0833333333333339</v>
      </c>
    </row>
    <row r="29" spans="2:54" x14ac:dyDescent="0.25">
      <c r="B29" s="58" t="s">
        <v>72</v>
      </c>
      <c r="C29" s="33"/>
      <c r="D29" s="58">
        <v>18.600000000000001</v>
      </c>
      <c r="E29" s="70">
        <v>15</v>
      </c>
      <c r="F29" s="57">
        <v>4</v>
      </c>
      <c r="G29" s="58"/>
      <c r="H29" s="58"/>
      <c r="I29" s="58"/>
      <c r="J29" s="58"/>
      <c r="K29" s="58"/>
      <c r="L29" s="58">
        <f t="shared" si="0"/>
        <v>4</v>
      </c>
      <c r="M29" s="33">
        <f t="shared" ref="M29:M50" si="13">C29*L29/1000</f>
        <v>0</v>
      </c>
      <c r="N29" s="71">
        <f t="shared" si="9"/>
        <v>0.112</v>
      </c>
      <c r="O29" s="57"/>
      <c r="P29" s="58"/>
      <c r="Q29" s="58"/>
      <c r="R29" s="58"/>
      <c r="S29" s="58"/>
      <c r="T29" s="58"/>
      <c r="U29" s="58"/>
      <c r="V29" s="58"/>
      <c r="W29" s="58"/>
      <c r="X29" s="58"/>
      <c r="Y29" s="58">
        <f t="shared" si="1"/>
        <v>0</v>
      </c>
      <c r="Z29" s="33">
        <f t="shared" si="2"/>
        <v>0</v>
      </c>
      <c r="AA29" s="72">
        <f t="shared" si="10"/>
        <v>0</v>
      </c>
      <c r="AB29" s="73">
        <f t="shared" si="3"/>
        <v>0.112</v>
      </c>
      <c r="AC29" s="74">
        <v>24.8</v>
      </c>
      <c r="AD29" s="58">
        <v>20</v>
      </c>
      <c r="AE29" s="57">
        <v>5</v>
      </c>
      <c r="AF29" s="58"/>
      <c r="AG29" s="58"/>
      <c r="AH29" s="58"/>
      <c r="AI29" s="58"/>
      <c r="AJ29" s="58"/>
      <c r="AK29" s="58">
        <f t="shared" si="4"/>
        <v>5</v>
      </c>
      <c r="AL29" s="33">
        <f t="shared" ref="AL29:AL52" si="14">C29*AK29/1000</f>
        <v>0</v>
      </c>
      <c r="AM29" s="71">
        <f>AK29*AK28/1000</f>
        <v>0.05</v>
      </c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8">
        <f t="shared" si="5"/>
        <v>0</v>
      </c>
      <c r="AY29" s="33">
        <f t="shared" si="6"/>
        <v>0</v>
      </c>
      <c r="AZ29" s="72">
        <f t="shared" si="12"/>
        <v>0</v>
      </c>
      <c r="BA29" s="75">
        <f t="shared" si="7"/>
        <v>0.05</v>
      </c>
      <c r="BB29" s="76">
        <f t="shared" si="8"/>
        <v>0.16200000000000001</v>
      </c>
    </row>
    <row r="30" spans="2:54" x14ac:dyDescent="0.25">
      <c r="B30" s="58" t="s">
        <v>81</v>
      </c>
      <c r="C30" s="33">
        <v>125</v>
      </c>
      <c r="D30" s="58">
        <v>41</v>
      </c>
      <c r="E30" s="70">
        <v>41</v>
      </c>
      <c r="F30" s="57">
        <v>4</v>
      </c>
      <c r="G30" s="58"/>
      <c r="H30" s="58"/>
      <c r="I30" s="58"/>
      <c r="J30" s="58"/>
      <c r="K30" s="58"/>
      <c r="L30" s="58">
        <f t="shared" si="0"/>
        <v>4</v>
      </c>
      <c r="M30" s="33">
        <f t="shared" si="13"/>
        <v>0.5</v>
      </c>
      <c r="N30" s="71">
        <f t="shared" si="9"/>
        <v>0.112</v>
      </c>
      <c r="O30" s="57">
        <v>8</v>
      </c>
      <c r="P30" s="58">
        <v>5</v>
      </c>
      <c r="Q30" s="58"/>
      <c r="R30" s="58">
        <v>4.5</v>
      </c>
      <c r="S30" s="58"/>
      <c r="T30" s="58"/>
      <c r="U30" s="58"/>
      <c r="V30" s="58"/>
      <c r="W30" s="58"/>
      <c r="X30" s="58"/>
      <c r="Y30" s="58">
        <f t="shared" si="1"/>
        <v>17.5</v>
      </c>
      <c r="Z30" s="33">
        <f t="shared" si="2"/>
        <v>2.1875</v>
      </c>
      <c r="AA30" s="72">
        <f t="shared" si="10"/>
        <v>0.49</v>
      </c>
      <c r="AB30" s="73">
        <f t="shared" si="3"/>
        <v>0.60199999999999998</v>
      </c>
      <c r="AC30" s="74">
        <v>54</v>
      </c>
      <c r="AD30" s="58">
        <v>54</v>
      </c>
      <c r="AE30" s="57">
        <v>5</v>
      </c>
      <c r="AF30" s="58"/>
      <c r="AG30" s="58"/>
      <c r="AH30" s="58"/>
      <c r="AI30" s="58"/>
      <c r="AJ30" s="58"/>
      <c r="AK30" s="58">
        <f t="shared" si="4"/>
        <v>5</v>
      </c>
      <c r="AL30" s="33">
        <f t="shared" si="14"/>
        <v>0.625</v>
      </c>
      <c r="AM30" s="71">
        <f t="shared" si="11"/>
        <v>2.5000000000000001E-2</v>
      </c>
      <c r="AN30" s="57">
        <v>12</v>
      </c>
      <c r="AO30" s="58">
        <v>6</v>
      </c>
      <c r="AP30" s="58"/>
      <c r="AQ30" s="58">
        <v>5.4</v>
      </c>
      <c r="AR30" s="58"/>
      <c r="AS30" s="58"/>
      <c r="AT30" s="58"/>
      <c r="AU30" s="58"/>
      <c r="AV30" s="58"/>
      <c r="AW30" s="58"/>
      <c r="AX30" s="58">
        <f t="shared" si="5"/>
        <v>23.4</v>
      </c>
      <c r="AY30" s="33">
        <f t="shared" si="6"/>
        <v>2.9249999999999998</v>
      </c>
      <c r="AZ30" s="72">
        <f t="shared" si="12"/>
        <v>0</v>
      </c>
      <c r="BA30" s="75">
        <f t="shared" si="7"/>
        <v>2.5000000000000001E-2</v>
      </c>
      <c r="BB30" s="76">
        <f t="shared" si="8"/>
        <v>0.627</v>
      </c>
    </row>
    <row r="31" spans="2:54" x14ac:dyDescent="0.25">
      <c r="B31" s="58" t="s">
        <v>48</v>
      </c>
      <c r="C31" s="33">
        <v>240</v>
      </c>
      <c r="D31" s="58">
        <v>5</v>
      </c>
      <c r="E31" s="70">
        <v>5</v>
      </c>
      <c r="F31" s="57">
        <v>4</v>
      </c>
      <c r="G31" s="58"/>
      <c r="H31" s="58"/>
      <c r="I31" s="58"/>
      <c r="J31" s="58"/>
      <c r="K31" s="58"/>
      <c r="L31" s="58">
        <f t="shared" si="0"/>
        <v>4</v>
      </c>
      <c r="M31" s="33">
        <f t="shared" si="13"/>
        <v>0.96</v>
      </c>
      <c r="N31" s="71">
        <f t="shared" si="9"/>
        <v>0.112</v>
      </c>
      <c r="O31" s="57"/>
      <c r="P31" s="58"/>
      <c r="Q31" s="58"/>
      <c r="R31" s="58"/>
      <c r="S31" s="58">
        <v>7.5</v>
      </c>
      <c r="T31" s="58"/>
      <c r="U31" s="58"/>
      <c r="V31" s="58"/>
      <c r="W31" s="58"/>
      <c r="X31" s="58"/>
      <c r="Y31" s="58">
        <f t="shared" si="1"/>
        <v>7.5</v>
      </c>
      <c r="Z31" s="33">
        <f t="shared" si="2"/>
        <v>1.8</v>
      </c>
      <c r="AA31" s="72">
        <f t="shared" si="10"/>
        <v>0.21</v>
      </c>
      <c r="AB31" s="73">
        <f t="shared" si="3"/>
        <v>0.32200000000000001</v>
      </c>
      <c r="AC31" s="74">
        <v>5</v>
      </c>
      <c r="AD31" s="58">
        <v>5</v>
      </c>
      <c r="AE31" s="57">
        <v>5</v>
      </c>
      <c r="AF31" s="58"/>
      <c r="AG31" s="58"/>
      <c r="AH31" s="58"/>
      <c r="AI31" s="58"/>
      <c r="AJ31" s="58"/>
      <c r="AK31" s="58">
        <f t="shared" si="4"/>
        <v>5</v>
      </c>
      <c r="AL31" s="33">
        <f t="shared" si="14"/>
        <v>1.2</v>
      </c>
      <c r="AM31" s="71">
        <f t="shared" si="11"/>
        <v>2.5000000000000001E-2</v>
      </c>
      <c r="AN31" s="57"/>
      <c r="AO31" s="58"/>
      <c r="AP31" s="58"/>
      <c r="AQ31" s="58"/>
      <c r="AR31" s="58">
        <v>15</v>
      </c>
      <c r="AS31" s="58"/>
      <c r="AT31" s="58"/>
      <c r="AU31" s="58"/>
      <c r="AV31" s="58"/>
      <c r="AW31" s="58"/>
      <c r="AX31" s="58">
        <f t="shared" si="5"/>
        <v>15</v>
      </c>
      <c r="AY31" s="33">
        <f t="shared" si="6"/>
        <v>3.6</v>
      </c>
      <c r="AZ31" s="72">
        <f t="shared" si="12"/>
        <v>0.35099999999999998</v>
      </c>
      <c r="BA31" s="75">
        <f t="shared" si="7"/>
        <v>0.376</v>
      </c>
      <c r="BB31" s="76">
        <f t="shared" si="8"/>
        <v>0.69799999999999995</v>
      </c>
    </row>
    <row r="32" spans="2:54" x14ac:dyDescent="0.25">
      <c r="B32" s="58" t="s">
        <v>73</v>
      </c>
      <c r="C32" s="33">
        <v>420</v>
      </c>
      <c r="D32" s="58">
        <v>10</v>
      </c>
      <c r="E32" s="70">
        <v>10</v>
      </c>
      <c r="F32" s="57"/>
      <c r="G32" s="58">
        <v>5</v>
      </c>
      <c r="H32" s="58"/>
      <c r="I32" s="58"/>
      <c r="J32" s="58"/>
      <c r="K32" s="58"/>
      <c r="L32" s="58">
        <f t="shared" si="0"/>
        <v>5</v>
      </c>
      <c r="M32" s="33">
        <f t="shared" si="13"/>
        <v>2.1</v>
      </c>
      <c r="N32" s="71">
        <f t="shared" si="9"/>
        <v>0.14000000000000001</v>
      </c>
      <c r="O32" s="57"/>
      <c r="P32" s="58"/>
      <c r="Q32" s="58"/>
      <c r="R32" s="58"/>
      <c r="S32" s="58"/>
      <c r="T32" s="58"/>
      <c r="U32" s="58"/>
      <c r="V32" s="58"/>
      <c r="W32" s="58"/>
      <c r="X32" s="58"/>
      <c r="Y32" s="58">
        <f t="shared" si="1"/>
        <v>0</v>
      </c>
      <c r="Z32" s="33">
        <f t="shared" si="2"/>
        <v>0</v>
      </c>
      <c r="AA32" s="72">
        <f t="shared" si="10"/>
        <v>0</v>
      </c>
      <c r="AB32" s="73">
        <f t="shared" si="3"/>
        <v>0.14000000000000001</v>
      </c>
      <c r="AC32" s="74">
        <v>10</v>
      </c>
      <c r="AD32" s="58">
        <v>10</v>
      </c>
      <c r="AE32" s="57"/>
      <c r="AF32" s="58">
        <v>5</v>
      </c>
      <c r="AG32" s="58"/>
      <c r="AH32" s="58"/>
      <c r="AI32" s="58"/>
      <c r="AJ32" s="58"/>
      <c r="AK32" s="58">
        <f t="shared" si="4"/>
        <v>5</v>
      </c>
      <c r="AL32" s="33">
        <f t="shared" si="14"/>
        <v>2.1</v>
      </c>
      <c r="AM32" s="71">
        <f t="shared" si="11"/>
        <v>2.5000000000000001E-2</v>
      </c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>
        <f t="shared" si="5"/>
        <v>0</v>
      </c>
      <c r="AY32" s="33">
        <f t="shared" si="6"/>
        <v>0</v>
      </c>
      <c r="AZ32" s="72">
        <f t="shared" si="12"/>
        <v>0</v>
      </c>
      <c r="BA32" s="75">
        <f t="shared" si="7"/>
        <v>2.5000000000000001E-2</v>
      </c>
      <c r="BB32" s="76">
        <f t="shared" si="8"/>
        <v>0.16500000000000001</v>
      </c>
    </row>
    <row r="33" spans="2:54" x14ac:dyDescent="0.25">
      <c r="B33" s="58" t="s">
        <v>19</v>
      </c>
      <c r="C33" s="33">
        <v>75</v>
      </c>
      <c r="D33" s="58">
        <v>100</v>
      </c>
      <c r="E33" s="70">
        <v>100</v>
      </c>
      <c r="F33" s="57"/>
      <c r="G33" s="58">
        <v>100</v>
      </c>
      <c r="H33" s="58"/>
      <c r="I33" s="58"/>
      <c r="J33" s="58"/>
      <c r="K33" s="58"/>
      <c r="L33" s="58">
        <f t="shared" si="0"/>
        <v>100</v>
      </c>
      <c r="M33" s="33">
        <f t="shared" si="13"/>
        <v>7.5</v>
      </c>
      <c r="N33" s="71">
        <f t="shared" si="9"/>
        <v>2.8</v>
      </c>
      <c r="O33" s="57"/>
      <c r="P33" s="58"/>
      <c r="Q33" s="58"/>
      <c r="R33" s="58"/>
      <c r="S33" s="58"/>
      <c r="T33" s="58"/>
      <c r="U33" s="58"/>
      <c r="V33" s="58"/>
      <c r="W33" s="58"/>
      <c r="X33" s="58"/>
      <c r="Y33" s="58">
        <f t="shared" si="1"/>
        <v>0</v>
      </c>
      <c r="Z33" s="33">
        <f t="shared" si="2"/>
        <v>0</v>
      </c>
      <c r="AA33" s="72">
        <f t="shared" si="10"/>
        <v>0</v>
      </c>
      <c r="AB33" s="73">
        <f t="shared" si="3"/>
        <v>2.8</v>
      </c>
      <c r="AC33" s="74">
        <v>100</v>
      </c>
      <c r="AD33" s="58">
        <v>100</v>
      </c>
      <c r="AE33" s="57"/>
      <c r="AF33" s="58">
        <v>100</v>
      </c>
      <c r="AG33" s="58"/>
      <c r="AH33" s="58"/>
      <c r="AI33" s="58"/>
      <c r="AJ33" s="58"/>
      <c r="AK33" s="58">
        <f t="shared" si="4"/>
        <v>100</v>
      </c>
      <c r="AL33" s="33">
        <f t="shared" si="14"/>
        <v>7.5</v>
      </c>
      <c r="AM33" s="71">
        <f t="shared" si="11"/>
        <v>0.5</v>
      </c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8">
        <f t="shared" si="5"/>
        <v>0</v>
      </c>
      <c r="AY33" s="33">
        <f t="shared" si="6"/>
        <v>0</v>
      </c>
      <c r="AZ33" s="72">
        <f t="shared" si="12"/>
        <v>0</v>
      </c>
      <c r="BA33" s="75">
        <f t="shared" si="7"/>
        <v>0.5</v>
      </c>
      <c r="BB33" s="76">
        <f t="shared" si="8"/>
        <v>3.3</v>
      </c>
    </row>
    <row r="34" spans="2:54" x14ac:dyDescent="0.25">
      <c r="B34" s="58" t="s">
        <v>22</v>
      </c>
      <c r="C34" s="33">
        <v>47</v>
      </c>
      <c r="D34" s="58">
        <v>40</v>
      </c>
      <c r="E34" s="70">
        <v>40</v>
      </c>
      <c r="F34" s="57"/>
      <c r="G34" s="58"/>
      <c r="H34" s="58">
        <v>40</v>
      </c>
      <c r="I34" s="58"/>
      <c r="J34" s="58"/>
      <c r="K34" s="58"/>
      <c r="L34" s="58">
        <f t="shared" si="0"/>
        <v>40</v>
      </c>
      <c r="M34" s="33">
        <f t="shared" si="13"/>
        <v>1.88</v>
      </c>
      <c r="N34" s="71">
        <f t="shared" si="9"/>
        <v>1.1200000000000001</v>
      </c>
      <c r="O34" s="57"/>
      <c r="P34" s="58"/>
      <c r="Q34" s="58"/>
      <c r="R34" s="58"/>
      <c r="S34" s="58"/>
      <c r="T34" s="58"/>
      <c r="U34" s="58"/>
      <c r="V34" s="58">
        <v>70</v>
      </c>
      <c r="W34" s="58"/>
      <c r="X34" s="58"/>
      <c r="Y34" s="58">
        <f t="shared" si="1"/>
        <v>70</v>
      </c>
      <c r="Z34" s="33">
        <f t="shared" si="2"/>
        <v>3.29</v>
      </c>
      <c r="AA34" s="72">
        <f t="shared" si="10"/>
        <v>1.96</v>
      </c>
      <c r="AB34" s="73">
        <f t="shared" si="3"/>
        <v>3.08</v>
      </c>
      <c r="AC34" s="74">
        <v>60</v>
      </c>
      <c r="AD34" s="58">
        <v>60</v>
      </c>
      <c r="AE34" s="57"/>
      <c r="AF34" s="58"/>
      <c r="AG34" s="58">
        <v>50</v>
      </c>
      <c r="AH34" s="58"/>
      <c r="AI34" s="58"/>
      <c r="AJ34" s="58"/>
      <c r="AK34" s="58">
        <f t="shared" si="4"/>
        <v>50</v>
      </c>
      <c r="AL34" s="33">
        <f t="shared" si="14"/>
        <v>2.35</v>
      </c>
      <c r="AM34" s="71">
        <f t="shared" si="11"/>
        <v>5</v>
      </c>
      <c r="AN34" s="57"/>
      <c r="AO34" s="58"/>
      <c r="AP34" s="58"/>
      <c r="AQ34" s="58"/>
      <c r="AR34" s="58"/>
      <c r="AS34" s="58"/>
      <c r="AT34" s="58"/>
      <c r="AU34" s="58">
        <v>70</v>
      </c>
      <c r="AV34" s="58"/>
      <c r="AW34" s="58"/>
      <c r="AX34" s="58">
        <f t="shared" si="5"/>
        <v>70</v>
      </c>
      <c r="AY34" s="33">
        <f t="shared" si="6"/>
        <v>3.29</v>
      </c>
      <c r="AZ34" s="72">
        <f t="shared" si="12"/>
        <v>0</v>
      </c>
      <c r="BA34" s="75">
        <f t="shared" si="7"/>
        <v>5</v>
      </c>
      <c r="BB34" s="76">
        <f t="shared" si="8"/>
        <v>8.08</v>
      </c>
    </row>
    <row r="35" spans="2:54" x14ac:dyDescent="0.25">
      <c r="B35" s="58" t="s">
        <v>40</v>
      </c>
      <c r="C35" s="33">
        <v>650</v>
      </c>
      <c r="D35" s="58">
        <v>140</v>
      </c>
      <c r="E35" s="70">
        <v>140</v>
      </c>
      <c r="F35" s="57"/>
      <c r="G35" s="58"/>
      <c r="H35" s="58">
        <v>15</v>
      </c>
      <c r="I35" s="58"/>
      <c r="J35" s="58"/>
      <c r="K35" s="58"/>
      <c r="L35" s="58">
        <f t="shared" si="0"/>
        <v>15</v>
      </c>
      <c r="M35" s="33">
        <f t="shared" si="13"/>
        <v>9.75</v>
      </c>
      <c r="N35" s="71">
        <f t="shared" si="9"/>
        <v>0.42</v>
      </c>
      <c r="O35" s="57"/>
      <c r="P35" s="58"/>
      <c r="Q35" s="58">
        <v>9</v>
      </c>
      <c r="R35" s="58"/>
      <c r="S35" s="58">
        <v>0.3</v>
      </c>
      <c r="T35" s="58"/>
      <c r="U35" s="58"/>
      <c r="V35" s="58"/>
      <c r="W35" s="58"/>
      <c r="X35" s="58"/>
      <c r="Y35" s="58">
        <f t="shared" si="1"/>
        <v>9.3000000000000007</v>
      </c>
      <c r="Z35" s="33">
        <f t="shared" si="2"/>
        <v>6.0450000000000008</v>
      </c>
      <c r="AA35" s="72">
        <f t="shared" si="10"/>
        <v>0.26040000000000002</v>
      </c>
      <c r="AB35" s="73">
        <f t="shared" si="3"/>
        <v>0.6804</v>
      </c>
      <c r="AC35" s="74">
        <v>140</v>
      </c>
      <c r="AD35" s="58">
        <v>140</v>
      </c>
      <c r="AE35" s="57"/>
      <c r="AF35" s="58"/>
      <c r="AG35" s="58">
        <v>15</v>
      </c>
      <c r="AH35" s="58"/>
      <c r="AI35" s="58"/>
      <c r="AJ35" s="58"/>
      <c r="AK35" s="58">
        <f t="shared" si="4"/>
        <v>15</v>
      </c>
      <c r="AL35" s="33">
        <f t="shared" si="14"/>
        <v>9.75</v>
      </c>
      <c r="AM35" s="71">
        <f t="shared" si="11"/>
        <v>0.75</v>
      </c>
      <c r="AN35" s="57"/>
      <c r="AO35" s="58"/>
      <c r="AP35" s="58">
        <v>10.4</v>
      </c>
      <c r="AQ35" s="58"/>
      <c r="AR35" s="58">
        <v>0.7</v>
      </c>
      <c r="AS35" s="58"/>
      <c r="AT35" s="58"/>
      <c r="AU35" s="58"/>
      <c r="AV35" s="58"/>
      <c r="AW35" s="58"/>
      <c r="AX35" s="58">
        <f t="shared" si="5"/>
        <v>11.1</v>
      </c>
      <c r="AY35" s="33">
        <f t="shared" si="6"/>
        <v>7.2149999999999999</v>
      </c>
      <c r="AZ35" s="72">
        <f t="shared" si="12"/>
        <v>0.77700000000000002</v>
      </c>
      <c r="BA35" s="75">
        <f t="shared" si="7"/>
        <v>1.5270000000000001</v>
      </c>
      <c r="BB35" s="76">
        <f t="shared" si="8"/>
        <v>2.2074000000000003</v>
      </c>
    </row>
    <row r="36" spans="2:54" s="136" customFormat="1" x14ac:dyDescent="0.25">
      <c r="B36" s="28" t="s">
        <v>42</v>
      </c>
      <c r="C36" s="127">
        <v>130</v>
      </c>
      <c r="D36" s="28">
        <v>40</v>
      </c>
      <c r="E36" s="128">
        <v>40</v>
      </c>
      <c r="F36" s="129"/>
      <c r="G36" s="28"/>
      <c r="H36" s="28"/>
      <c r="I36" s="28">
        <v>150</v>
      </c>
      <c r="J36" s="28"/>
      <c r="K36" s="28"/>
      <c r="L36" s="28">
        <f t="shared" si="0"/>
        <v>150</v>
      </c>
      <c r="M36" s="127">
        <f t="shared" si="13"/>
        <v>19.5</v>
      </c>
      <c r="N36" s="130">
        <f t="shared" si="9"/>
        <v>4.2</v>
      </c>
      <c r="O36" s="129"/>
      <c r="P36" s="28"/>
      <c r="Q36" s="28"/>
      <c r="R36" s="28"/>
      <c r="S36" s="28"/>
      <c r="T36" s="28"/>
      <c r="U36" s="28"/>
      <c r="V36" s="28"/>
      <c r="W36" s="28"/>
      <c r="X36" s="28"/>
      <c r="Y36" s="28">
        <f t="shared" si="1"/>
        <v>0</v>
      </c>
      <c r="Z36" s="127">
        <f t="shared" si="2"/>
        <v>0</v>
      </c>
      <c r="AA36" s="131">
        <f t="shared" si="10"/>
        <v>0</v>
      </c>
      <c r="AB36" s="132">
        <f t="shared" si="3"/>
        <v>4.2</v>
      </c>
      <c r="AC36" s="133">
        <v>60</v>
      </c>
      <c r="AD36" s="28">
        <v>60</v>
      </c>
      <c r="AE36" s="129"/>
      <c r="AF36" s="28"/>
      <c r="AG36" s="28"/>
      <c r="AH36" s="28">
        <v>150</v>
      </c>
      <c r="AI36" s="28"/>
      <c r="AJ36" s="28"/>
      <c r="AK36" s="28">
        <f t="shared" si="4"/>
        <v>150</v>
      </c>
      <c r="AL36" s="127">
        <f t="shared" si="14"/>
        <v>19.5</v>
      </c>
      <c r="AM36" s="71">
        <f t="shared" si="11"/>
        <v>2.25</v>
      </c>
      <c r="AN36" s="129"/>
      <c r="AO36" s="28"/>
      <c r="AP36" s="28"/>
      <c r="AQ36" s="28"/>
      <c r="AR36" s="28"/>
      <c r="AS36" s="28"/>
      <c r="AT36" s="28"/>
      <c r="AU36" s="28"/>
      <c r="AV36" s="28"/>
      <c r="AW36" s="28"/>
      <c r="AX36" s="28">
        <f t="shared" si="5"/>
        <v>0</v>
      </c>
      <c r="AY36" s="127">
        <f t="shared" si="6"/>
        <v>0</v>
      </c>
      <c r="AZ36" s="72">
        <f t="shared" si="12"/>
        <v>0</v>
      </c>
      <c r="BA36" s="134">
        <f t="shared" si="7"/>
        <v>2.25</v>
      </c>
      <c r="BB36" s="135">
        <f t="shared" si="8"/>
        <v>6.45</v>
      </c>
    </row>
    <row r="37" spans="2:54" s="136" customFormat="1" x14ac:dyDescent="0.25">
      <c r="B37" s="28" t="s">
        <v>43</v>
      </c>
      <c r="C37" s="127"/>
      <c r="D37" s="28">
        <v>140</v>
      </c>
      <c r="E37" s="128">
        <v>140</v>
      </c>
      <c r="F37" s="129"/>
      <c r="G37" s="28"/>
      <c r="H37" s="28"/>
      <c r="I37" s="28">
        <v>150</v>
      </c>
      <c r="J37" s="28"/>
      <c r="K37" s="28"/>
      <c r="L37" s="28">
        <f t="shared" si="0"/>
        <v>150</v>
      </c>
      <c r="M37" s="127">
        <f t="shared" si="13"/>
        <v>0</v>
      </c>
      <c r="N37" s="130">
        <f t="shared" si="9"/>
        <v>4.2</v>
      </c>
      <c r="O37" s="129"/>
      <c r="P37" s="28"/>
      <c r="Q37" s="28"/>
      <c r="R37" s="28"/>
      <c r="S37" s="28"/>
      <c r="T37" s="28"/>
      <c r="U37" s="28"/>
      <c r="V37" s="28"/>
      <c r="W37" s="28"/>
      <c r="X37" s="28"/>
      <c r="Y37" s="28">
        <f t="shared" si="1"/>
        <v>0</v>
      </c>
      <c r="Z37" s="127">
        <f t="shared" si="2"/>
        <v>0</v>
      </c>
      <c r="AA37" s="131">
        <f t="shared" si="10"/>
        <v>0</v>
      </c>
      <c r="AB37" s="132">
        <f t="shared" si="3"/>
        <v>4.2</v>
      </c>
      <c r="AC37" s="133">
        <v>140</v>
      </c>
      <c r="AD37" s="28">
        <v>140</v>
      </c>
      <c r="AE37" s="129"/>
      <c r="AF37" s="28"/>
      <c r="AG37" s="28"/>
      <c r="AH37" s="28">
        <v>150</v>
      </c>
      <c r="AI37" s="28"/>
      <c r="AJ37" s="28"/>
      <c r="AK37" s="28">
        <f t="shared" si="4"/>
        <v>150</v>
      </c>
      <c r="AL37" s="127">
        <f t="shared" si="14"/>
        <v>0</v>
      </c>
      <c r="AM37" s="71">
        <f t="shared" si="11"/>
        <v>22.5</v>
      </c>
      <c r="AN37" s="129"/>
      <c r="AO37" s="28"/>
      <c r="AP37" s="28"/>
      <c r="AQ37" s="28"/>
      <c r="AR37" s="28"/>
      <c r="AS37" s="28"/>
      <c r="AT37" s="28"/>
      <c r="AU37" s="28"/>
      <c r="AV37" s="28"/>
      <c r="AW37" s="28"/>
      <c r="AX37" s="28">
        <f t="shared" si="5"/>
        <v>0</v>
      </c>
      <c r="AY37" s="127">
        <f t="shared" si="6"/>
        <v>0</v>
      </c>
      <c r="AZ37" s="72">
        <f t="shared" si="12"/>
        <v>0</v>
      </c>
      <c r="BA37" s="134">
        <f t="shared" si="7"/>
        <v>22.5</v>
      </c>
      <c r="BB37" s="135">
        <f t="shared" si="8"/>
        <v>26.7</v>
      </c>
    </row>
    <row r="38" spans="2:54" x14ac:dyDescent="0.25">
      <c r="B38" s="58" t="s">
        <v>91</v>
      </c>
      <c r="C38" s="33">
        <v>180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>
        <f t="shared" si="0"/>
        <v>0</v>
      </c>
      <c r="M38" s="33">
        <f t="shared" si="13"/>
        <v>0</v>
      </c>
      <c r="N38" s="71">
        <f t="shared" si="9"/>
        <v>0</v>
      </c>
      <c r="O38" s="57">
        <v>76</v>
      </c>
      <c r="P38" s="58"/>
      <c r="Q38" s="58"/>
      <c r="R38" s="58"/>
      <c r="S38" s="58"/>
      <c r="T38" s="58"/>
      <c r="U38" s="58"/>
      <c r="V38" s="58"/>
      <c r="W38" s="58"/>
      <c r="X38" s="58"/>
      <c r="Y38" s="58">
        <f t="shared" si="1"/>
        <v>76</v>
      </c>
      <c r="Z38" s="33">
        <f t="shared" si="2"/>
        <v>13.68</v>
      </c>
      <c r="AA38" s="72">
        <f t="shared" si="10"/>
        <v>2.1280000000000001</v>
      </c>
      <c r="AB38" s="73">
        <f t="shared" si="3"/>
        <v>2.1280000000000001</v>
      </c>
      <c r="AC38" s="74">
        <v>140</v>
      </c>
      <c r="AD38" s="58">
        <v>140</v>
      </c>
      <c r="AE38" s="57"/>
      <c r="AF38" s="58"/>
      <c r="AG38" s="58"/>
      <c r="AH38" s="58"/>
      <c r="AI38" s="58"/>
      <c r="AJ38" s="58"/>
      <c r="AK38" s="58">
        <f t="shared" si="4"/>
        <v>0</v>
      </c>
      <c r="AL38" s="33">
        <f t="shared" si="14"/>
        <v>0</v>
      </c>
      <c r="AM38" s="71">
        <f t="shared" si="11"/>
        <v>0</v>
      </c>
      <c r="AN38" s="57">
        <v>114</v>
      </c>
      <c r="AO38" s="58"/>
      <c r="AP38" s="58"/>
      <c r="AQ38" s="58"/>
      <c r="AR38" s="58"/>
      <c r="AS38" s="58"/>
      <c r="AT38" s="58"/>
      <c r="AU38" s="58"/>
      <c r="AV38" s="58"/>
      <c r="AW38" s="58"/>
      <c r="AX38" s="58">
        <f t="shared" si="5"/>
        <v>114</v>
      </c>
      <c r="AY38" s="33">
        <f t="shared" si="6"/>
        <v>20.52</v>
      </c>
      <c r="AZ38" s="72">
        <f t="shared" si="12"/>
        <v>0</v>
      </c>
      <c r="BA38" s="75">
        <f t="shared" si="7"/>
        <v>0</v>
      </c>
      <c r="BB38" s="76">
        <f t="shared" si="8"/>
        <v>2.1280000000000001</v>
      </c>
    </row>
    <row r="39" spans="2:54" x14ac:dyDescent="0.25">
      <c r="B39" s="58" t="s">
        <v>46</v>
      </c>
      <c r="C39" s="33">
        <v>45</v>
      </c>
      <c r="D39" s="58">
        <v>40</v>
      </c>
      <c r="E39" s="70">
        <v>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3"/>
        <v>0</v>
      </c>
      <c r="N39" s="71">
        <f t="shared" si="9"/>
        <v>0</v>
      </c>
      <c r="O39" s="57">
        <v>15.2</v>
      </c>
      <c r="P39" s="58">
        <v>12</v>
      </c>
      <c r="Q39" s="58"/>
      <c r="R39" s="58">
        <v>12</v>
      </c>
      <c r="S39" s="58"/>
      <c r="T39" s="58"/>
      <c r="U39" s="58"/>
      <c r="V39" s="58"/>
      <c r="W39" s="58"/>
      <c r="X39" s="58"/>
      <c r="Y39" s="58">
        <f t="shared" si="1"/>
        <v>39.200000000000003</v>
      </c>
      <c r="Z39" s="33">
        <f t="shared" si="2"/>
        <v>1.7640000000000002</v>
      </c>
      <c r="AA39" s="72">
        <f t="shared" si="10"/>
        <v>1.0976000000000001</v>
      </c>
      <c r="AB39" s="73">
        <f t="shared" si="3"/>
        <v>1.0976000000000001</v>
      </c>
      <c r="AC39" s="74">
        <v>60</v>
      </c>
      <c r="AD39" s="58">
        <v>60</v>
      </c>
      <c r="AE39" s="57"/>
      <c r="AF39" s="58"/>
      <c r="AG39" s="58"/>
      <c r="AH39" s="58"/>
      <c r="AI39" s="58"/>
      <c r="AJ39" s="58"/>
      <c r="AK39" s="58">
        <f t="shared" si="4"/>
        <v>0</v>
      </c>
      <c r="AL39" s="33">
        <f t="shared" si="14"/>
        <v>0</v>
      </c>
      <c r="AM39" s="71">
        <f t="shared" si="11"/>
        <v>0</v>
      </c>
      <c r="AN39" s="57">
        <v>22.8</v>
      </c>
      <c r="AO39" s="58">
        <v>14.4</v>
      </c>
      <c r="AP39" s="58"/>
      <c r="AQ39" s="58">
        <v>14.4</v>
      </c>
      <c r="AR39" s="58"/>
      <c r="AS39" s="58"/>
      <c r="AT39" s="58"/>
      <c r="AU39" s="58"/>
      <c r="AV39" s="58"/>
      <c r="AW39" s="58"/>
      <c r="AX39" s="58">
        <f t="shared" si="5"/>
        <v>51.6</v>
      </c>
      <c r="AY39" s="33">
        <f t="shared" si="6"/>
        <v>2.3220000000000001</v>
      </c>
      <c r="AZ39" s="72">
        <f t="shared" si="12"/>
        <v>5.8824000000000005</v>
      </c>
      <c r="BA39" s="75">
        <f t="shared" si="7"/>
        <v>5.8824000000000005</v>
      </c>
      <c r="BB39" s="76">
        <f t="shared" si="8"/>
        <v>6.98</v>
      </c>
    </row>
    <row r="40" spans="2:54" x14ac:dyDescent="0.25">
      <c r="B40" s="58" t="s">
        <v>24</v>
      </c>
      <c r="C40" s="33">
        <v>50</v>
      </c>
      <c r="D40" s="58">
        <v>140</v>
      </c>
      <c r="E40" s="70">
        <v>140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3"/>
        <v>0</v>
      </c>
      <c r="N40" s="71">
        <f t="shared" si="9"/>
        <v>0</v>
      </c>
      <c r="O40" s="57"/>
      <c r="P40" s="58">
        <v>50</v>
      </c>
      <c r="Q40" s="58"/>
      <c r="R40" s="58"/>
      <c r="S40" s="58"/>
      <c r="T40" s="58"/>
      <c r="U40" s="58"/>
      <c r="V40" s="58"/>
      <c r="W40" s="58"/>
      <c r="X40" s="58"/>
      <c r="Y40" s="58">
        <f t="shared" si="1"/>
        <v>50</v>
      </c>
      <c r="Z40" s="33">
        <f t="shared" si="2"/>
        <v>2.5</v>
      </c>
      <c r="AA40" s="72">
        <f t="shared" si="10"/>
        <v>1.4</v>
      </c>
      <c r="AB40" s="73">
        <f t="shared" si="3"/>
        <v>1.4</v>
      </c>
      <c r="AC40" s="74">
        <v>140</v>
      </c>
      <c r="AD40" s="58">
        <v>140</v>
      </c>
      <c r="AE40" s="57"/>
      <c r="AF40" s="58"/>
      <c r="AG40" s="58"/>
      <c r="AH40" s="58"/>
      <c r="AI40" s="58"/>
      <c r="AJ40" s="58"/>
      <c r="AK40" s="58">
        <f t="shared" si="4"/>
        <v>0</v>
      </c>
      <c r="AL40" s="33">
        <f t="shared" si="14"/>
        <v>0</v>
      </c>
      <c r="AM40" s="71">
        <f t="shared" si="11"/>
        <v>0</v>
      </c>
      <c r="AN40" s="57"/>
      <c r="AO40" s="58">
        <v>60</v>
      </c>
      <c r="AP40" s="58"/>
      <c r="AQ40" s="58"/>
      <c r="AR40" s="58"/>
      <c r="AS40" s="58"/>
      <c r="AT40" s="58"/>
      <c r="AU40" s="58"/>
      <c r="AV40" s="58"/>
      <c r="AW40" s="58"/>
      <c r="AX40" s="58">
        <f t="shared" si="5"/>
        <v>60</v>
      </c>
      <c r="AY40" s="33">
        <f t="shared" si="6"/>
        <v>3</v>
      </c>
      <c r="AZ40" s="72">
        <f t="shared" si="12"/>
        <v>3.0960000000000001</v>
      </c>
      <c r="BA40" s="75">
        <f t="shared" si="7"/>
        <v>3.0960000000000001</v>
      </c>
      <c r="BB40" s="76">
        <f t="shared" si="8"/>
        <v>4.4960000000000004</v>
      </c>
    </row>
    <row r="41" spans="2:54" x14ac:dyDescent="0.25">
      <c r="B41" s="58" t="s">
        <v>93</v>
      </c>
      <c r="C41" s="33">
        <v>50</v>
      </c>
      <c r="D41" s="58">
        <v>40</v>
      </c>
      <c r="E41" s="70">
        <v>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3"/>
        <v>0</v>
      </c>
      <c r="N41" s="71">
        <f t="shared" si="9"/>
        <v>0</v>
      </c>
      <c r="O41" s="57"/>
      <c r="P41" s="58">
        <v>25</v>
      </c>
      <c r="Q41" s="58"/>
      <c r="R41" s="58"/>
      <c r="S41" s="58"/>
      <c r="T41" s="58"/>
      <c r="U41" s="58"/>
      <c r="V41" s="58"/>
      <c r="W41" s="58"/>
      <c r="X41" s="58"/>
      <c r="Y41" s="58">
        <f t="shared" si="1"/>
        <v>25</v>
      </c>
      <c r="Z41" s="33">
        <f t="shared" si="2"/>
        <v>1.25</v>
      </c>
      <c r="AA41" s="72">
        <f t="shared" si="10"/>
        <v>0.7</v>
      </c>
      <c r="AB41" s="73">
        <f t="shared" si="3"/>
        <v>0.7</v>
      </c>
      <c r="AC41" s="74">
        <v>60</v>
      </c>
      <c r="AD41" s="58">
        <v>60</v>
      </c>
      <c r="AE41" s="57"/>
      <c r="AF41" s="58"/>
      <c r="AG41" s="58"/>
      <c r="AH41" s="58"/>
      <c r="AI41" s="58"/>
      <c r="AJ41" s="58"/>
      <c r="AK41" s="58">
        <f t="shared" si="4"/>
        <v>0</v>
      </c>
      <c r="AL41" s="33">
        <f t="shared" si="14"/>
        <v>0</v>
      </c>
      <c r="AM41" s="71">
        <f t="shared" si="11"/>
        <v>0</v>
      </c>
      <c r="AN41" s="57"/>
      <c r="AO41" s="58">
        <v>30</v>
      </c>
      <c r="AP41" s="58"/>
      <c r="AQ41" s="58"/>
      <c r="AR41" s="58"/>
      <c r="AS41" s="58"/>
      <c r="AT41" s="58"/>
      <c r="AU41" s="58"/>
      <c r="AV41" s="58"/>
      <c r="AW41" s="58"/>
      <c r="AX41" s="58">
        <f t="shared" si="5"/>
        <v>30</v>
      </c>
      <c r="AY41" s="33">
        <f t="shared" si="6"/>
        <v>1.5</v>
      </c>
      <c r="AZ41" s="72">
        <f t="shared" si="12"/>
        <v>1.8</v>
      </c>
      <c r="BA41" s="75">
        <f t="shared" si="7"/>
        <v>1.8</v>
      </c>
      <c r="BB41" s="76">
        <f t="shared" si="8"/>
        <v>2.5</v>
      </c>
    </row>
    <row r="42" spans="2:54" x14ac:dyDescent="0.25">
      <c r="B42" s="58" t="s">
        <v>25</v>
      </c>
      <c r="C42" s="33">
        <v>55</v>
      </c>
      <c r="D42" s="58">
        <v>140</v>
      </c>
      <c r="E42" s="70">
        <v>140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3"/>
        <v>0</v>
      </c>
      <c r="N42" s="71">
        <f t="shared" si="9"/>
        <v>0</v>
      </c>
      <c r="O42" s="57"/>
      <c r="P42" s="58">
        <v>26.8</v>
      </c>
      <c r="Q42" s="58">
        <v>264</v>
      </c>
      <c r="R42" s="58"/>
      <c r="S42" s="58"/>
      <c r="T42" s="58"/>
      <c r="U42" s="58"/>
      <c r="V42" s="58"/>
      <c r="W42" s="58"/>
      <c r="X42" s="58"/>
      <c r="Y42" s="58">
        <f t="shared" si="1"/>
        <v>290.8</v>
      </c>
      <c r="Z42" s="33">
        <f t="shared" si="2"/>
        <v>15.994</v>
      </c>
      <c r="AA42" s="72">
        <f t="shared" si="10"/>
        <v>8.1424000000000003</v>
      </c>
      <c r="AB42" s="73">
        <f t="shared" si="3"/>
        <v>8.1424000000000003</v>
      </c>
      <c r="AC42" s="74">
        <v>140</v>
      </c>
      <c r="AD42" s="58">
        <v>140</v>
      </c>
      <c r="AE42" s="57"/>
      <c r="AF42" s="58"/>
      <c r="AG42" s="58"/>
      <c r="AH42" s="58"/>
      <c r="AI42" s="58"/>
      <c r="AJ42" s="58"/>
      <c r="AK42" s="58">
        <f t="shared" si="4"/>
        <v>0</v>
      </c>
      <c r="AL42" s="33">
        <f t="shared" si="14"/>
        <v>0</v>
      </c>
      <c r="AM42" s="71">
        <f t="shared" si="11"/>
        <v>0</v>
      </c>
      <c r="AN42" s="57"/>
      <c r="AO42" s="58">
        <v>32</v>
      </c>
      <c r="AP42" s="58">
        <v>303.60000000000002</v>
      </c>
      <c r="AQ42" s="58"/>
      <c r="AR42" s="58"/>
      <c r="AS42" s="58"/>
      <c r="AT42" s="58"/>
      <c r="AU42" s="58"/>
      <c r="AV42" s="58"/>
      <c r="AW42" s="58"/>
      <c r="AX42" s="58">
        <f t="shared" si="5"/>
        <v>335.6</v>
      </c>
      <c r="AY42" s="33">
        <f t="shared" si="6"/>
        <v>18.457999999999998</v>
      </c>
      <c r="AZ42" s="72">
        <f t="shared" si="12"/>
        <v>10.068</v>
      </c>
      <c r="BA42" s="75">
        <f t="shared" si="7"/>
        <v>10.068</v>
      </c>
      <c r="BB42" s="76">
        <f t="shared" si="8"/>
        <v>18.2104</v>
      </c>
    </row>
    <row r="43" spans="2:54" x14ac:dyDescent="0.25">
      <c r="B43" s="58" t="s">
        <v>16</v>
      </c>
      <c r="C43" s="33">
        <v>75</v>
      </c>
      <c r="D43" s="58">
        <v>40</v>
      </c>
      <c r="E43" s="70">
        <v>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3"/>
        <v>0</v>
      </c>
      <c r="N43" s="71">
        <f t="shared" si="9"/>
        <v>0</v>
      </c>
      <c r="O43" s="57"/>
      <c r="P43" s="58">
        <v>15.8</v>
      </c>
      <c r="Q43" s="58"/>
      <c r="R43" s="58">
        <v>23</v>
      </c>
      <c r="S43" s="58"/>
      <c r="T43" s="58"/>
      <c r="U43" s="58"/>
      <c r="V43" s="58"/>
      <c r="W43" s="58"/>
      <c r="X43" s="58"/>
      <c r="Y43" s="58">
        <f t="shared" si="1"/>
        <v>38.799999999999997</v>
      </c>
      <c r="Z43" s="33">
        <f t="shared" si="2"/>
        <v>2.91</v>
      </c>
      <c r="AA43" s="72">
        <f t="shared" si="10"/>
        <v>1.0863999999999998</v>
      </c>
      <c r="AB43" s="73">
        <f t="shared" si="3"/>
        <v>1.0863999999999998</v>
      </c>
      <c r="AC43" s="74">
        <v>60</v>
      </c>
      <c r="AD43" s="58">
        <v>60</v>
      </c>
      <c r="AE43" s="57"/>
      <c r="AF43" s="58"/>
      <c r="AG43" s="58"/>
      <c r="AH43" s="58"/>
      <c r="AI43" s="58"/>
      <c r="AJ43" s="58"/>
      <c r="AK43" s="58">
        <f t="shared" si="4"/>
        <v>0</v>
      </c>
      <c r="AL43" s="33">
        <f t="shared" si="14"/>
        <v>0</v>
      </c>
      <c r="AM43" s="71">
        <f t="shared" si="11"/>
        <v>0</v>
      </c>
      <c r="AN43" s="57"/>
      <c r="AO43" s="58">
        <v>18.899999999999999</v>
      </c>
      <c r="AP43" s="58"/>
      <c r="AQ43" s="58">
        <v>27.6</v>
      </c>
      <c r="AR43" s="58"/>
      <c r="AS43" s="58"/>
      <c r="AT43" s="58"/>
      <c r="AU43" s="58"/>
      <c r="AV43" s="58"/>
      <c r="AW43" s="58"/>
      <c r="AX43" s="58">
        <f t="shared" si="5"/>
        <v>46.5</v>
      </c>
      <c r="AY43" s="33">
        <f t="shared" si="6"/>
        <v>3.4874999999999998</v>
      </c>
      <c r="AZ43" s="72">
        <f t="shared" si="12"/>
        <v>15.605400000000001</v>
      </c>
      <c r="BA43" s="75">
        <f t="shared" si="7"/>
        <v>15.605400000000001</v>
      </c>
      <c r="BB43" s="76">
        <f t="shared" si="8"/>
        <v>16.691800000000001</v>
      </c>
    </row>
    <row r="44" spans="2:54" x14ac:dyDescent="0.25">
      <c r="B44" s="58" t="s">
        <v>49</v>
      </c>
      <c r="C44" s="33">
        <v>410</v>
      </c>
      <c r="D44" s="58">
        <v>140</v>
      </c>
      <c r="E44" s="70">
        <v>140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3"/>
        <v>0</v>
      </c>
      <c r="N44" s="71">
        <f t="shared" si="9"/>
        <v>0</v>
      </c>
      <c r="O44" s="57"/>
      <c r="P44" s="58">
        <v>24</v>
      </c>
      <c r="Q44" s="58"/>
      <c r="R44" s="58"/>
      <c r="S44" s="58"/>
      <c r="T44" s="58"/>
      <c r="U44" s="58"/>
      <c r="V44" s="58"/>
      <c r="W44" s="58"/>
      <c r="X44" s="58"/>
      <c r="Y44" s="58">
        <f t="shared" si="1"/>
        <v>24</v>
      </c>
      <c r="Z44" s="33">
        <f t="shared" si="2"/>
        <v>9.84</v>
      </c>
      <c r="AA44" s="72">
        <f t="shared" si="10"/>
        <v>0.67200000000000004</v>
      </c>
      <c r="AB44" s="73">
        <f t="shared" si="3"/>
        <v>0.67200000000000004</v>
      </c>
      <c r="AC44" s="74">
        <v>140</v>
      </c>
      <c r="AD44" s="58">
        <v>140</v>
      </c>
      <c r="AE44" s="57"/>
      <c r="AF44" s="58"/>
      <c r="AG44" s="58"/>
      <c r="AH44" s="58"/>
      <c r="AI44" s="58"/>
      <c r="AJ44" s="58"/>
      <c r="AK44" s="58">
        <f t="shared" si="4"/>
        <v>0</v>
      </c>
      <c r="AL44" s="33">
        <f t="shared" si="14"/>
        <v>0</v>
      </c>
      <c r="AM44" s="71">
        <f t="shared" si="11"/>
        <v>0</v>
      </c>
      <c r="AN44" s="57"/>
      <c r="AO44" s="58">
        <v>36</v>
      </c>
      <c r="AP44" s="58"/>
      <c r="AQ44" s="58"/>
      <c r="AR44" s="58"/>
      <c r="AS44" s="58"/>
      <c r="AT44" s="58"/>
      <c r="AU44" s="58"/>
      <c r="AV44" s="58"/>
      <c r="AW44" s="58"/>
      <c r="AX44" s="58">
        <f t="shared" si="5"/>
        <v>36</v>
      </c>
      <c r="AY44" s="33">
        <f t="shared" si="6"/>
        <v>14.76</v>
      </c>
      <c r="AZ44" s="72">
        <f t="shared" si="12"/>
        <v>1.6739999999999999</v>
      </c>
      <c r="BA44" s="75">
        <f t="shared" si="7"/>
        <v>1.6739999999999999</v>
      </c>
      <c r="BB44" s="76">
        <f t="shared" si="8"/>
        <v>2.3460000000000001</v>
      </c>
    </row>
    <row r="45" spans="2:54" x14ac:dyDescent="0.25">
      <c r="B45" s="58" t="s">
        <v>47</v>
      </c>
      <c r="C45" s="33">
        <v>130</v>
      </c>
      <c r="D45" s="58">
        <v>40</v>
      </c>
      <c r="E45" s="70">
        <v>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3"/>
        <v>0</v>
      </c>
      <c r="N45" s="71">
        <f t="shared" si="9"/>
        <v>0</v>
      </c>
      <c r="O45" s="57"/>
      <c r="P45" s="58">
        <v>7.5</v>
      </c>
      <c r="Q45" s="58"/>
      <c r="R45" s="58"/>
      <c r="S45" s="58"/>
      <c r="T45" s="58"/>
      <c r="U45" s="58"/>
      <c r="V45" s="58"/>
      <c r="W45" s="58"/>
      <c r="X45" s="58"/>
      <c r="Y45" s="58">
        <f t="shared" si="1"/>
        <v>7.5</v>
      </c>
      <c r="Z45" s="33">
        <f t="shared" si="2"/>
        <v>0.97499999999999998</v>
      </c>
      <c r="AA45" s="72">
        <f t="shared" si="10"/>
        <v>0.21</v>
      </c>
      <c r="AB45" s="73">
        <f t="shared" si="3"/>
        <v>0.21</v>
      </c>
      <c r="AC45" s="74">
        <v>60</v>
      </c>
      <c r="AD45" s="58">
        <v>60</v>
      </c>
      <c r="AE45" s="57"/>
      <c r="AF45" s="58"/>
      <c r="AG45" s="58"/>
      <c r="AH45" s="58"/>
      <c r="AI45" s="58"/>
      <c r="AJ45" s="58"/>
      <c r="AK45" s="58">
        <f t="shared" si="4"/>
        <v>0</v>
      </c>
      <c r="AL45" s="33">
        <f t="shared" si="14"/>
        <v>0</v>
      </c>
      <c r="AM45" s="71">
        <f t="shared" si="11"/>
        <v>0</v>
      </c>
      <c r="AN45" s="57"/>
      <c r="AO45" s="58">
        <v>9</v>
      </c>
      <c r="AP45" s="58"/>
      <c r="AQ45" s="58"/>
      <c r="AR45" s="58"/>
      <c r="AS45" s="58"/>
      <c r="AT45" s="58"/>
      <c r="AU45" s="58"/>
      <c r="AV45" s="58"/>
      <c r="AW45" s="58"/>
      <c r="AX45" s="58">
        <f t="shared" si="5"/>
        <v>9</v>
      </c>
      <c r="AY45" s="33">
        <f t="shared" si="6"/>
        <v>1.17</v>
      </c>
      <c r="AZ45" s="72">
        <f t="shared" si="12"/>
        <v>0.32400000000000001</v>
      </c>
      <c r="BA45" s="75">
        <f t="shared" si="7"/>
        <v>0.32400000000000001</v>
      </c>
      <c r="BB45" s="76">
        <f t="shared" si="8"/>
        <v>0.53400000000000003</v>
      </c>
    </row>
    <row r="46" spans="2:54" x14ac:dyDescent="0.25">
      <c r="B46" s="58" t="s">
        <v>103</v>
      </c>
      <c r="C46" s="33">
        <v>250</v>
      </c>
      <c r="D46" s="58">
        <v>140</v>
      </c>
      <c r="E46" s="70">
        <v>140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3"/>
        <v>0</v>
      </c>
      <c r="N46" s="71">
        <f t="shared" si="9"/>
        <v>0</v>
      </c>
      <c r="O46" s="57"/>
      <c r="P46" s="58"/>
      <c r="Q46" s="58"/>
      <c r="R46" s="58">
        <v>83.5</v>
      </c>
      <c r="S46" s="58"/>
      <c r="T46" s="58"/>
      <c r="U46" s="58"/>
      <c r="V46" s="58"/>
      <c r="W46" s="58"/>
      <c r="X46" s="58"/>
      <c r="Y46" s="58">
        <f t="shared" si="1"/>
        <v>83.5</v>
      </c>
      <c r="Z46" s="33">
        <f t="shared" si="2"/>
        <v>20.875</v>
      </c>
      <c r="AA46" s="72">
        <f t="shared" si="10"/>
        <v>2.3380000000000001</v>
      </c>
      <c r="AB46" s="73">
        <f t="shared" si="3"/>
        <v>2.3380000000000001</v>
      </c>
      <c r="AC46" s="74">
        <v>140</v>
      </c>
      <c r="AD46" s="58">
        <v>140</v>
      </c>
      <c r="AE46" s="57"/>
      <c r="AF46" s="58"/>
      <c r="AG46" s="58"/>
      <c r="AH46" s="58"/>
      <c r="AI46" s="58"/>
      <c r="AJ46" s="58"/>
      <c r="AK46" s="58">
        <f t="shared" si="4"/>
        <v>0</v>
      </c>
      <c r="AL46" s="33">
        <f t="shared" si="14"/>
        <v>0</v>
      </c>
      <c r="AM46" s="71">
        <f t="shared" si="11"/>
        <v>0</v>
      </c>
      <c r="AN46" s="57"/>
      <c r="AO46" s="58"/>
      <c r="AP46" s="58"/>
      <c r="AQ46" s="58">
        <v>100</v>
      </c>
      <c r="AR46" s="58"/>
      <c r="AS46" s="58"/>
      <c r="AT46" s="58"/>
      <c r="AU46" s="58"/>
      <c r="AV46" s="58"/>
      <c r="AW46" s="58"/>
      <c r="AX46" s="58">
        <f t="shared" si="5"/>
        <v>100</v>
      </c>
      <c r="AY46" s="33">
        <f t="shared" si="6"/>
        <v>25</v>
      </c>
      <c r="AZ46" s="72">
        <f t="shared" si="12"/>
        <v>0.9</v>
      </c>
      <c r="BA46" s="75">
        <f t="shared" si="7"/>
        <v>0.9</v>
      </c>
      <c r="BB46" s="76">
        <f t="shared" si="8"/>
        <v>3.238</v>
      </c>
    </row>
    <row r="47" spans="2:54" x14ac:dyDescent="0.25">
      <c r="B47" s="58" t="s">
        <v>84</v>
      </c>
      <c r="C47" s="33">
        <v>35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3"/>
        <v>0</v>
      </c>
      <c r="N47" s="71">
        <f t="shared" si="9"/>
        <v>0</v>
      </c>
      <c r="O47" s="57"/>
      <c r="P47" s="58"/>
      <c r="Q47" s="58"/>
      <c r="R47" s="58"/>
      <c r="S47" s="58">
        <v>0.3</v>
      </c>
      <c r="T47" s="58"/>
      <c r="U47" s="58"/>
      <c r="V47" s="58"/>
      <c r="W47" s="58"/>
      <c r="X47" s="58"/>
      <c r="Y47" s="58">
        <f t="shared" si="1"/>
        <v>0.3</v>
      </c>
      <c r="Z47" s="33">
        <f t="shared" si="2"/>
        <v>1.0500000000000001E-2</v>
      </c>
      <c r="AA47" s="72">
        <f t="shared" si="10"/>
        <v>8.4000000000000012E-3</v>
      </c>
      <c r="AB47" s="73">
        <f t="shared" si="3"/>
        <v>8.4000000000000012E-3</v>
      </c>
      <c r="AC47" s="74">
        <v>140</v>
      </c>
      <c r="AD47" s="58">
        <v>140</v>
      </c>
      <c r="AE47" s="57"/>
      <c r="AF47" s="58"/>
      <c r="AG47" s="58"/>
      <c r="AH47" s="58"/>
      <c r="AI47" s="58"/>
      <c r="AJ47" s="58"/>
      <c r="AK47" s="58">
        <f t="shared" si="4"/>
        <v>0</v>
      </c>
      <c r="AL47" s="33">
        <f t="shared" si="14"/>
        <v>0</v>
      </c>
      <c r="AM47" s="71">
        <f t="shared" si="11"/>
        <v>0</v>
      </c>
      <c r="AN47" s="57"/>
      <c r="AO47" s="58"/>
      <c r="AP47" s="58"/>
      <c r="AQ47" s="58"/>
      <c r="AR47" s="58">
        <v>0.7</v>
      </c>
      <c r="AS47" s="58"/>
      <c r="AT47" s="58"/>
      <c r="AU47" s="58"/>
      <c r="AV47" s="58"/>
      <c r="AW47" s="58"/>
      <c r="AX47" s="58">
        <f t="shared" si="5"/>
        <v>0.7</v>
      </c>
      <c r="AY47" s="33">
        <f t="shared" si="6"/>
        <v>2.4500000000000001E-2</v>
      </c>
      <c r="AZ47" s="72">
        <f t="shared" si="12"/>
        <v>7.0000000000000007E-2</v>
      </c>
      <c r="BA47" s="75">
        <f t="shared" si="7"/>
        <v>7.0000000000000007E-2</v>
      </c>
      <c r="BB47" s="76">
        <f t="shared" si="8"/>
        <v>7.8400000000000011E-2</v>
      </c>
    </row>
    <row r="48" spans="2:54" x14ac:dyDescent="0.25">
      <c r="B48" s="58" t="s">
        <v>37</v>
      </c>
      <c r="C48" s="33">
        <v>50</v>
      </c>
      <c r="D48" s="58">
        <v>40</v>
      </c>
      <c r="E48" s="70">
        <v>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3"/>
        <v>0</v>
      </c>
      <c r="N48" s="71">
        <f t="shared" si="9"/>
        <v>0</v>
      </c>
      <c r="O48" s="57"/>
      <c r="P48" s="58"/>
      <c r="Q48" s="58"/>
      <c r="R48" s="58"/>
      <c r="S48" s="58"/>
      <c r="T48" s="58">
        <v>120</v>
      </c>
      <c r="U48" s="58"/>
      <c r="V48" s="58"/>
      <c r="W48" s="58"/>
      <c r="X48" s="58"/>
      <c r="Y48" s="58">
        <f t="shared" si="1"/>
        <v>120</v>
      </c>
      <c r="Z48" s="33">
        <f t="shared" si="2"/>
        <v>6</v>
      </c>
      <c r="AA48" s="72">
        <f t="shared" si="10"/>
        <v>3.36</v>
      </c>
      <c r="AB48" s="73">
        <f t="shared" si="3"/>
        <v>3.36</v>
      </c>
      <c r="AC48" s="74">
        <v>60</v>
      </c>
      <c r="AD48" s="58">
        <v>60</v>
      </c>
      <c r="AE48" s="57"/>
      <c r="AF48" s="58"/>
      <c r="AG48" s="58"/>
      <c r="AH48" s="58"/>
      <c r="AI48" s="58"/>
      <c r="AJ48" s="58"/>
      <c r="AK48" s="58">
        <f t="shared" si="4"/>
        <v>0</v>
      </c>
      <c r="AL48" s="33">
        <f t="shared" si="14"/>
        <v>0</v>
      </c>
      <c r="AM48" s="71">
        <f t="shared" si="11"/>
        <v>0</v>
      </c>
      <c r="AN48" s="57"/>
      <c r="AO48" s="58"/>
      <c r="AP48" s="58"/>
      <c r="AQ48" s="58"/>
      <c r="AR48" s="58"/>
      <c r="AS48" s="58">
        <v>120</v>
      </c>
      <c r="AT48" s="58"/>
      <c r="AU48" s="58"/>
      <c r="AV48" s="58"/>
      <c r="AW48" s="58"/>
      <c r="AX48" s="58">
        <f t="shared" si="5"/>
        <v>120</v>
      </c>
      <c r="AY48" s="33">
        <f t="shared" si="6"/>
        <v>6</v>
      </c>
      <c r="AZ48" s="72">
        <f t="shared" si="12"/>
        <v>8.4000000000000005E-2</v>
      </c>
      <c r="BA48" s="75">
        <f t="shared" si="7"/>
        <v>8.4000000000000005E-2</v>
      </c>
      <c r="BB48" s="76">
        <f t="shared" si="8"/>
        <v>3.444</v>
      </c>
    </row>
    <row r="49" spans="2:54" ht="16.5" thickBot="1" x14ac:dyDescent="0.3">
      <c r="B49" s="58" t="s">
        <v>104</v>
      </c>
      <c r="C49" s="33">
        <v>420</v>
      </c>
      <c r="D49" s="58">
        <v>140</v>
      </c>
      <c r="E49" s="70">
        <v>140</v>
      </c>
      <c r="F49" s="93"/>
      <c r="G49" s="94"/>
      <c r="H49" s="94"/>
      <c r="I49" s="94"/>
      <c r="J49" s="94"/>
      <c r="K49" s="94"/>
      <c r="L49" s="94">
        <f t="shared" si="0"/>
        <v>0</v>
      </c>
      <c r="M49" s="95">
        <f t="shared" si="13"/>
        <v>0</v>
      </c>
      <c r="N49" s="96">
        <f t="shared" si="9"/>
        <v>0</v>
      </c>
      <c r="O49" s="93"/>
      <c r="P49" s="94"/>
      <c r="Q49" s="94"/>
      <c r="R49" s="94"/>
      <c r="S49" s="94"/>
      <c r="T49" s="94"/>
      <c r="U49" s="94">
        <v>25</v>
      </c>
      <c r="V49" s="94"/>
      <c r="W49" s="94"/>
      <c r="X49" s="94"/>
      <c r="Y49" s="94">
        <f t="shared" si="1"/>
        <v>25</v>
      </c>
      <c r="Z49" s="95">
        <f t="shared" si="2"/>
        <v>10.5</v>
      </c>
      <c r="AA49" s="97">
        <f t="shared" si="10"/>
        <v>0.7</v>
      </c>
      <c r="AB49" s="98">
        <f t="shared" si="3"/>
        <v>0.7</v>
      </c>
      <c r="AC49" s="74">
        <v>140</v>
      </c>
      <c r="AD49" s="58">
        <v>140</v>
      </c>
      <c r="AE49" s="57"/>
      <c r="AF49" s="58"/>
      <c r="AG49" s="58"/>
      <c r="AH49" s="58"/>
      <c r="AI49" s="58"/>
      <c r="AJ49" s="58"/>
      <c r="AK49" s="58">
        <f t="shared" si="4"/>
        <v>0</v>
      </c>
      <c r="AL49" s="33">
        <f t="shared" si="14"/>
        <v>0</v>
      </c>
      <c r="AM49" s="71">
        <f t="shared" si="11"/>
        <v>0</v>
      </c>
      <c r="AN49" s="93"/>
      <c r="AO49" s="94"/>
      <c r="AP49" s="94"/>
      <c r="AQ49" s="94"/>
      <c r="AR49" s="94"/>
      <c r="AS49" s="94"/>
      <c r="AT49" s="94">
        <v>25</v>
      </c>
      <c r="AU49" s="94"/>
      <c r="AV49" s="94"/>
      <c r="AW49" s="94"/>
      <c r="AX49" s="94">
        <f t="shared" si="5"/>
        <v>25</v>
      </c>
      <c r="AY49" s="33">
        <f t="shared" si="6"/>
        <v>10.5</v>
      </c>
      <c r="AZ49" s="72">
        <f t="shared" si="12"/>
        <v>3</v>
      </c>
      <c r="BA49" s="99">
        <f t="shared" si="7"/>
        <v>3</v>
      </c>
      <c r="BB49" s="76">
        <f t="shared" si="8"/>
        <v>3.7</v>
      </c>
    </row>
    <row r="50" spans="2:54" ht="16.5" thickBot="1" x14ac:dyDescent="0.3">
      <c r="B50" s="58" t="s">
        <v>105</v>
      </c>
      <c r="C50" s="33">
        <v>120</v>
      </c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95">
        <f t="shared" si="13"/>
        <v>0</v>
      </c>
      <c r="N50" s="96">
        <f t="shared" si="9"/>
        <v>0</v>
      </c>
      <c r="O50" s="93"/>
      <c r="P50" s="94"/>
      <c r="Q50" s="94"/>
      <c r="R50" s="94"/>
      <c r="S50" s="94"/>
      <c r="T50" s="94"/>
      <c r="U50" s="94">
        <v>6</v>
      </c>
      <c r="V50" s="94"/>
      <c r="W50" s="94"/>
      <c r="X50" s="94"/>
      <c r="Y50" s="94">
        <f t="shared" si="1"/>
        <v>6</v>
      </c>
      <c r="Z50" s="95">
        <f t="shared" si="2"/>
        <v>0.72</v>
      </c>
      <c r="AA50" s="97">
        <f t="shared" si="10"/>
        <v>0.16800000000000001</v>
      </c>
      <c r="AB50" s="98">
        <f t="shared" si="3"/>
        <v>0.16800000000000001</v>
      </c>
      <c r="AC50" s="74">
        <v>140</v>
      </c>
      <c r="AD50" s="58">
        <v>140</v>
      </c>
      <c r="AE50" s="57"/>
      <c r="AF50" s="58"/>
      <c r="AG50" s="58"/>
      <c r="AH50" s="58"/>
      <c r="AI50" s="58"/>
      <c r="AJ50" s="58"/>
      <c r="AK50" s="58">
        <f t="shared" si="4"/>
        <v>0</v>
      </c>
      <c r="AL50" s="33">
        <f t="shared" si="14"/>
        <v>0</v>
      </c>
      <c r="AM50" s="71">
        <f t="shared" si="11"/>
        <v>0</v>
      </c>
      <c r="AN50" s="93"/>
      <c r="AO50" s="94"/>
      <c r="AP50" s="94"/>
      <c r="AQ50" s="94"/>
      <c r="AR50" s="94"/>
      <c r="AS50" s="94"/>
      <c r="AT50" s="94">
        <v>6</v>
      </c>
      <c r="AU50" s="94"/>
      <c r="AV50" s="94"/>
      <c r="AW50" s="94"/>
      <c r="AX50" s="94">
        <f t="shared" si="5"/>
        <v>6</v>
      </c>
      <c r="AY50" s="33">
        <f t="shared" si="6"/>
        <v>0.72</v>
      </c>
      <c r="AZ50" s="72">
        <f t="shared" si="12"/>
        <v>0.15</v>
      </c>
      <c r="BA50" s="99">
        <f t="shared" si="7"/>
        <v>0.15</v>
      </c>
      <c r="BB50" s="76">
        <f t="shared" si="8"/>
        <v>0.318</v>
      </c>
    </row>
    <row r="51" spans="2:54" ht="16.5" thickBot="1" x14ac:dyDescent="0.3">
      <c r="B51" s="58" t="s">
        <v>23</v>
      </c>
      <c r="C51" s="33">
        <v>45</v>
      </c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>
        <f>SUM(F51:K51)</f>
        <v>0</v>
      </c>
      <c r="M51" s="95">
        <f>C51*L51/1000</f>
        <v>0</v>
      </c>
      <c r="N51" s="96">
        <f>L51*$L$25/1000</f>
        <v>0</v>
      </c>
      <c r="O51" s="93"/>
      <c r="P51" s="94"/>
      <c r="Q51" s="94"/>
      <c r="R51" s="94"/>
      <c r="S51" s="94"/>
      <c r="T51" s="94"/>
      <c r="U51" s="94"/>
      <c r="V51" s="94"/>
      <c r="W51" s="94">
        <v>70</v>
      </c>
      <c r="X51" s="94"/>
      <c r="Y51" s="94">
        <f t="shared" si="1"/>
        <v>70</v>
      </c>
      <c r="Z51" s="95">
        <f t="shared" si="2"/>
        <v>3.15</v>
      </c>
      <c r="AA51" s="97">
        <f>Y51*$Y$25/1000</f>
        <v>1.96</v>
      </c>
      <c r="AB51" s="98">
        <f t="shared" si="3"/>
        <v>1.96</v>
      </c>
      <c r="AC51" s="74">
        <v>140</v>
      </c>
      <c r="AD51" s="58">
        <v>140</v>
      </c>
      <c r="AE51" s="57"/>
      <c r="AF51" s="58"/>
      <c r="AG51" s="58"/>
      <c r="AH51" s="58"/>
      <c r="AI51" s="58"/>
      <c r="AJ51" s="58"/>
      <c r="AK51" s="58">
        <f>SUM(AE51:AJ51)</f>
        <v>0</v>
      </c>
      <c r="AL51" s="33">
        <f t="shared" si="14"/>
        <v>0</v>
      </c>
      <c r="AM51" s="71">
        <f t="shared" si="11"/>
        <v>0</v>
      </c>
      <c r="AN51" s="93"/>
      <c r="AO51" s="94"/>
      <c r="AP51" s="94"/>
      <c r="AQ51" s="94"/>
      <c r="AR51" s="94"/>
      <c r="AS51" s="94"/>
      <c r="AT51" s="94"/>
      <c r="AU51" s="94"/>
      <c r="AV51" s="94">
        <v>70</v>
      </c>
      <c r="AW51" s="94"/>
      <c r="AX51" s="94">
        <f>SUM(AN51:AW51)</f>
        <v>70</v>
      </c>
      <c r="AY51" s="33">
        <f t="shared" si="6"/>
        <v>3.15</v>
      </c>
      <c r="AZ51" s="72">
        <f t="shared" si="12"/>
        <v>0.42</v>
      </c>
      <c r="BA51" s="99">
        <f>AM51+AZ51</f>
        <v>0.42</v>
      </c>
      <c r="BB51" s="76">
        <f>AB51+BA51</f>
        <v>2.38</v>
      </c>
    </row>
    <row r="52" spans="2:54" x14ac:dyDescent="0.25">
      <c r="B52" s="58" t="s">
        <v>102</v>
      </c>
      <c r="C52" s="33">
        <v>13</v>
      </c>
      <c r="D52" s="58">
        <v>66</v>
      </c>
      <c r="E52" s="70">
        <v>48.5</v>
      </c>
      <c r="F52" s="57"/>
      <c r="G52" s="58"/>
      <c r="H52" s="58"/>
      <c r="I52" s="58"/>
      <c r="J52" s="58">
        <v>250</v>
      </c>
      <c r="K52" s="58"/>
      <c r="L52" s="58">
        <f>SUM(F52:K52)</f>
        <v>250</v>
      </c>
      <c r="M52" s="33">
        <f>C52*L52/1000</f>
        <v>3.25</v>
      </c>
      <c r="N52" s="71">
        <f>L52*$L$25/1000</f>
        <v>7</v>
      </c>
      <c r="O52" s="57"/>
      <c r="P52" s="58"/>
      <c r="Q52" s="58"/>
      <c r="R52" s="58"/>
      <c r="S52" s="58"/>
      <c r="T52" s="58"/>
      <c r="U52" s="58"/>
      <c r="V52" s="58"/>
      <c r="W52" s="58"/>
      <c r="X52" s="58">
        <v>250</v>
      </c>
      <c r="Y52" s="58">
        <f t="shared" si="1"/>
        <v>250</v>
      </c>
      <c r="Z52" s="33">
        <f t="shared" si="2"/>
        <v>3.25</v>
      </c>
      <c r="AA52" s="72">
        <f>Y52*$Y$25/1000</f>
        <v>7</v>
      </c>
      <c r="AB52" s="73">
        <f t="shared" si="3"/>
        <v>14</v>
      </c>
      <c r="AC52" s="74">
        <v>88</v>
      </c>
      <c r="AD52" s="58">
        <v>64.8</v>
      </c>
      <c r="AE52" s="57"/>
      <c r="AF52" s="58"/>
      <c r="AG52" s="58"/>
      <c r="AH52" s="58"/>
      <c r="AI52" s="58">
        <v>250</v>
      </c>
      <c r="AJ52" s="58"/>
      <c r="AK52" s="58">
        <f>SUM(AE52:AJ52)</f>
        <v>250</v>
      </c>
      <c r="AL52" s="33">
        <f t="shared" si="14"/>
        <v>3.25</v>
      </c>
      <c r="AM52" s="71">
        <f t="shared" si="11"/>
        <v>0</v>
      </c>
      <c r="AN52" s="57"/>
      <c r="AO52" s="58"/>
      <c r="AP52" s="58"/>
      <c r="AQ52" s="58"/>
      <c r="AR52" s="58"/>
      <c r="AS52" s="58"/>
      <c r="AT52" s="58"/>
      <c r="AU52" s="58"/>
      <c r="AV52" s="58"/>
      <c r="AW52" s="58">
        <v>250</v>
      </c>
      <c r="AX52" s="58">
        <f>SUM(AN52:AW52)</f>
        <v>250</v>
      </c>
      <c r="AY52" s="33">
        <f t="shared" si="6"/>
        <v>3.25</v>
      </c>
      <c r="AZ52" s="72">
        <f t="shared" si="12"/>
        <v>17.5</v>
      </c>
      <c r="BA52" s="75">
        <f>AM52+AZ52</f>
        <v>17.5</v>
      </c>
      <c r="BB52" s="76">
        <f>AB52+BA52</f>
        <v>31.5</v>
      </c>
    </row>
    <row r="53" spans="2:54" x14ac:dyDescent="0.25">
      <c r="B53" s="58" t="s">
        <v>176</v>
      </c>
      <c r="C53" s="33">
        <v>13</v>
      </c>
      <c r="D53" s="58">
        <v>66</v>
      </c>
      <c r="E53" s="70">
        <v>48.5</v>
      </c>
      <c r="F53" s="57"/>
      <c r="G53" s="58"/>
      <c r="H53" s="58"/>
      <c r="I53" s="58"/>
      <c r="J53" s="58"/>
      <c r="K53" s="58">
        <v>1</v>
      </c>
      <c r="L53" s="58">
        <f>SUM(F53:K53)</f>
        <v>1</v>
      </c>
      <c r="M53" s="33">
        <f>C53*L53</f>
        <v>13</v>
      </c>
      <c r="N53" s="71">
        <f>L53*$L$25</f>
        <v>28</v>
      </c>
      <c r="O53" s="57"/>
      <c r="P53" s="58"/>
      <c r="Q53" s="58"/>
      <c r="R53" s="58"/>
      <c r="S53" s="58"/>
      <c r="T53" s="58"/>
      <c r="U53" s="58"/>
      <c r="V53" s="58"/>
      <c r="W53" s="58"/>
      <c r="X53" s="58"/>
      <c r="Y53" s="58">
        <f t="shared" si="1"/>
        <v>0</v>
      </c>
      <c r="Z53" s="33">
        <f t="shared" si="2"/>
        <v>0</v>
      </c>
      <c r="AA53" s="72">
        <f>Y53*$Y$25/1000</f>
        <v>0</v>
      </c>
      <c r="AB53" s="73">
        <f t="shared" si="3"/>
        <v>28</v>
      </c>
      <c r="AC53" s="74">
        <v>88</v>
      </c>
      <c r="AD53" s="58">
        <v>64.8</v>
      </c>
      <c r="AE53" s="57"/>
      <c r="AF53" s="58"/>
      <c r="AG53" s="58"/>
      <c r="AH53" s="58"/>
      <c r="AI53" s="58"/>
      <c r="AJ53" s="58">
        <v>2</v>
      </c>
      <c r="AK53" s="58">
        <f>SUM(AE53:AJ53)</f>
        <v>2</v>
      </c>
      <c r="AL53" s="33">
        <f>C53*AK53</f>
        <v>26</v>
      </c>
      <c r="AM53" s="71">
        <f t="shared" si="11"/>
        <v>0.5</v>
      </c>
      <c r="AN53" s="57"/>
      <c r="AO53" s="58"/>
      <c r="AP53" s="58"/>
      <c r="AQ53" s="58"/>
      <c r="AR53" s="58"/>
      <c r="AS53" s="58"/>
      <c r="AT53" s="58"/>
      <c r="AU53" s="58"/>
      <c r="AV53" s="58"/>
      <c r="AW53" s="58"/>
      <c r="AX53" s="58">
        <f>SUM(AN53:AW53)</f>
        <v>0</v>
      </c>
      <c r="AY53" s="33">
        <f t="shared" si="6"/>
        <v>0</v>
      </c>
      <c r="AZ53" s="72">
        <f t="shared" si="12"/>
        <v>0</v>
      </c>
      <c r="BA53" s="75">
        <f>AM53+AZ53</f>
        <v>0.5</v>
      </c>
      <c r="BB53" s="76">
        <f>AB53+BA53</f>
        <v>28.5</v>
      </c>
    </row>
    <row r="54" spans="2:54" s="87" customFormat="1" ht="16.5" thickBot="1" x14ac:dyDescent="0.3">
      <c r="B54" s="208" t="s">
        <v>20</v>
      </c>
      <c r="C54" s="209"/>
      <c r="D54" s="100"/>
      <c r="E54" s="101"/>
      <c r="F54" s="102"/>
      <c r="G54" s="103"/>
      <c r="H54" s="103"/>
      <c r="I54" s="103"/>
      <c r="J54" s="103"/>
      <c r="K54" s="103"/>
      <c r="L54" s="104" t="s">
        <v>55</v>
      </c>
      <c r="M54" s="105">
        <f>SUM(M26:M53)</f>
        <v>63.409416666666665</v>
      </c>
      <c r="N54" s="106"/>
      <c r="O54" s="107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9">
        <f>SUM(Z26:Z53)</f>
        <v>106.91099999999999</v>
      </c>
      <c r="AA54" s="110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2">
        <f>SUM(AL26:AL53)</f>
        <v>78.980833333333337</v>
      </c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2">
        <f>SUM(AY26:AY53)</f>
        <v>132.11600000000001</v>
      </c>
      <c r="AZ54" s="111"/>
      <c r="BA54" s="113"/>
      <c r="BB54" s="114"/>
    </row>
    <row r="56" spans="2:54" x14ac:dyDescent="0.25">
      <c r="B56" s="148">
        <f>M54+Z54</f>
        <v>170.32041666666666</v>
      </c>
    </row>
    <row r="57" spans="2:54" x14ac:dyDescent="0.25">
      <c r="B57" s="148">
        <f>AL54+AY54</f>
        <v>211.09683333333334</v>
      </c>
    </row>
    <row r="60" spans="2:54" s="79" customFormat="1" x14ac:dyDescent="0.25">
      <c r="BB60" s="80"/>
    </row>
  </sheetData>
  <mergeCells count="79">
    <mergeCell ref="I18:I23"/>
    <mergeCell ref="W18:W23"/>
    <mergeCell ref="AH18:AH23"/>
    <mergeCell ref="AV18:AV23"/>
    <mergeCell ref="BA17:BA25"/>
    <mergeCell ref="K18:K23"/>
    <mergeCell ref="O18:O23"/>
    <mergeCell ref="Q18:Q23"/>
    <mergeCell ref="T18:T23"/>
    <mergeCell ref="AO18:AO23"/>
    <mergeCell ref="Z18:Z23"/>
    <mergeCell ref="AA18:AA23"/>
    <mergeCell ref="AE18:AE23"/>
    <mergeCell ref="AF18:AF23"/>
    <mergeCell ref="AG18:AG23"/>
    <mergeCell ref="AJ18:AJ23"/>
    <mergeCell ref="B8:BB8"/>
    <mergeCell ref="B2:F2"/>
    <mergeCell ref="C4:F4"/>
    <mergeCell ref="G4:K4"/>
    <mergeCell ref="AF4:AJ4"/>
    <mergeCell ref="B6:K6"/>
    <mergeCell ref="B9:BB9"/>
    <mergeCell ref="B10:BB10"/>
    <mergeCell ref="B11:BB11"/>
    <mergeCell ref="B13:C13"/>
    <mergeCell ref="B16:C16"/>
    <mergeCell ref="F16:AB16"/>
    <mergeCell ref="AE16:BA16"/>
    <mergeCell ref="BB16:BB25"/>
    <mergeCell ref="F17:N17"/>
    <mergeCell ref="O17:AA17"/>
    <mergeCell ref="P18:P23"/>
    <mergeCell ref="AB17:AB25"/>
    <mergeCell ref="AE17:AM17"/>
    <mergeCell ref="AN17:AZ17"/>
    <mergeCell ref="AZ18:AZ23"/>
    <mergeCell ref="S18:S23"/>
    <mergeCell ref="AY18:AY23"/>
    <mergeCell ref="AL18:AL23"/>
    <mergeCell ref="AM18:AM23"/>
    <mergeCell ref="AN18:AN23"/>
    <mergeCell ref="AU18:AU23"/>
    <mergeCell ref="AW18:AW23"/>
    <mergeCell ref="AX18:AX23"/>
    <mergeCell ref="AS18:AS23"/>
    <mergeCell ref="AT18:AT23"/>
    <mergeCell ref="AX25:AZ25"/>
    <mergeCell ref="B54:C54"/>
    <mergeCell ref="B18:B25"/>
    <mergeCell ref="C18:C25"/>
    <mergeCell ref="F18:F23"/>
    <mergeCell ref="G18:G23"/>
    <mergeCell ref="H18:H23"/>
    <mergeCell ref="AK24:AM24"/>
    <mergeCell ref="AN24:AW24"/>
    <mergeCell ref="AX24:AZ24"/>
    <mergeCell ref="AP18:AP23"/>
    <mergeCell ref="AQ18:AQ23"/>
    <mergeCell ref="AR18:AR23"/>
    <mergeCell ref="R18:R23"/>
    <mergeCell ref="U18:U23"/>
    <mergeCell ref="V18:V23"/>
    <mergeCell ref="J18:J23"/>
    <mergeCell ref="AI18:AI23"/>
    <mergeCell ref="L25:N25"/>
    <mergeCell ref="Y25:AA25"/>
    <mergeCell ref="AK25:AM25"/>
    <mergeCell ref="X18:X23"/>
    <mergeCell ref="L18:L23"/>
    <mergeCell ref="M18:M23"/>
    <mergeCell ref="N18:N23"/>
    <mergeCell ref="F24:K24"/>
    <mergeCell ref="L24:N24"/>
    <mergeCell ref="O24:X24"/>
    <mergeCell ref="Y24:AA24"/>
    <mergeCell ref="AE24:AJ24"/>
    <mergeCell ref="Y18:Y23"/>
    <mergeCell ref="AK18:AK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59"/>
  <sheetViews>
    <sheetView topLeftCell="A10" zoomScale="90" zoomScaleNormal="90" workbookViewId="0">
      <pane xSplit="5" ySplit="16" topLeftCell="F26" activePane="bottomRight" state="frozen"/>
      <selection activeCell="A10" sqref="A10"/>
      <selection pane="topRight" activeCell="F10" sqref="F10"/>
      <selection pane="bottomLeft" activeCell="A26" sqref="A26"/>
      <selection pane="bottomRight" activeCell="Q28" sqref="Q28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23" width="5.5703125" style="77" customWidth="1"/>
    <col min="24" max="24" width="6.42578125" style="77" customWidth="1"/>
    <col min="25" max="25" width="5.5703125" style="77" customWidth="1"/>
    <col min="26" max="26" width="7.42578125" style="77" customWidth="1"/>
    <col min="27" max="28" width="5.5703125" style="77" hidden="1" customWidth="1"/>
    <col min="29" max="35" width="5.5703125" style="77" customWidth="1"/>
    <col min="36" max="36" width="6.28515625" style="77" customWidth="1"/>
    <col min="37" max="37" width="6.5703125" style="77" customWidth="1"/>
    <col min="38" max="46" width="5.5703125" style="77" customWidth="1"/>
    <col min="47" max="47" width="6.42578125" style="77" customWidth="1"/>
    <col min="48" max="48" width="5.5703125" style="77" customWidth="1"/>
    <col min="49" max="49" width="8.140625" style="77" customWidth="1"/>
    <col min="50" max="50" width="9.5703125" style="80" customWidth="1"/>
    <col min="51" max="16384" width="8.7109375" style="77"/>
  </cols>
  <sheetData>
    <row r="1" spans="2:50" s="79" customFormat="1" x14ac:dyDescent="0.25">
      <c r="AX1" s="80"/>
    </row>
    <row r="2" spans="2:50" s="79" customFormat="1" x14ac:dyDescent="0.25">
      <c r="B2" s="236" t="s">
        <v>0</v>
      </c>
      <c r="C2" s="236"/>
      <c r="D2" s="236"/>
      <c r="E2" s="236"/>
      <c r="F2" s="236"/>
      <c r="AX2" s="80"/>
    </row>
    <row r="3" spans="2:50" s="79" customFormat="1" x14ac:dyDescent="0.25">
      <c r="AX3" s="80"/>
    </row>
    <row r="4" spans="2:50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D4" s="237" t="s">
        <v>3</v>
      </c>
      <c r="AE4" s="237"/>
      <c r="AF4" s="237"/>
      <c r="AG4" s="237"/>
      <c r="AH4" s="237"/>
      <c r="AX4" s="80"/>
    </row>
    <row r="5" spans="2:50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C5" s="81"/>
      <c r="AD5" s="81"/>
      <c r="AE5" s="81"/>
      <c r="AF5" s="81"/>
      <c r="AG5" s="81"/>
      <c r="AH5" s="81"/>
      <c r="AX5" s="80"/>
    </row>
    <row r="6" spans="2:50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X6" s="80"/>
    </row>
    <row r="8" spans="2:50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2:50" s="82" customFormat="1" x14ac:dyDescent="0.25">
      <c r="B9" s="215" t="s">
        <v>169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</row>
    <row r="10" spans="2:50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</row>
    <row r="11" spans="2:50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</row>
    <row r="13" spans="2:50" x14ac:dyDescent="0.25">
      <c r="B13" s="217" t="s">
        <v>6</v>
      </c>
      <c r="C13" s="217"/>
    </row>
    <row r="14" spans="2:50" x14ac:dyDescent="0.25">
      <c r="B14" s="83"/>
      <c r="C14" s="83"/>
    </row>
    <row r="15" spans="2:50" ht="16.5" thickBot="1" x14ac:dyDescent="0.3">
      <c r="B15" s="83"/>
      <c r="C15" s="83"/>
    </row>
    <row r="16" spans="2:50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1"/>
      <c r="AA16" s="86"/>
      <c r="AB16" s="84"/>
      <c r="AC16" s="222" t="s">
        <v>60</v>
      </c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4" t="s">
        <v>62</v>
      </c>
    </row>
    <row r="17" spans="2:50" s="87" customFormat="1" ht="14.45" customHeight="1" x14ac:dyDescent="0.2">
      <c r="B17" s="88"/>
      <c r="C17" s="88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232" t="s">
        <v>59</v>
      </c>
      <c r="AA17" s="86"/>
      <c r="AB17" s="84"/>
      <c r="AC17" s="226" t="s">
        <v>6</v>
      </c>
      <c r="AD17" s="227"/>
      <c r="AE17" s="227"/>
      <c r="AF17" s="227"/>
      <c r="AG17" s="227"/>
      <c r="AH17" s="227"/>
      <c r="AI17" s="227"/>
      <c r="AJ17" s="227"/>
      <c r="AK17" s="228"/>
      <c r="AL17" s="229" t="s">
        <v>21</v>
      </c>
      <c r="AM17" s="230"/>
      <c r="AN17" s="230"/>
      <c r="AO17" s="230"/>
      <c r="AP17" s="230"/>
      <c r="AQ17" s="230"/>
      <c r="AR17" s="230"/>
      <c r="AS17" s="230"/>
      <c r="AT17" s="230"/>
      <c r="AU17" s="230"/>
      <c r="AV17" s="231"/>
      <c r="AW17" s="238" t="s">
        <v>63</v>
      </c>
      <c r="AX17" s="225"/>
    </row>
    <row r="18" spans="2:50" ht="15" customHeight="1" x14ac:dyDescent="0.2">
      <c r="B18" s="194" t="s">
        <v>9</v>
      </c>
      <c r="C18" s="210" t="s">
        <v>10</v>
      </c>
      <c r="D18" s="58"/>
      <c r="E18" s="70"/>
      <c r="F18" s="211" t="s">
        <v>113</v>
      </c>
      <c r="G18" s="194" t="s">
        <v>114</v>
      </c>
      <c r="H18" s="194" t="s">
        <v>67</v>
      </c>
      <c r="I18" s="194" t="s">
        <v>32</v>
      </c>
      <c r="J18" s="194" t="s">
        <v>102</v>
      </c>
      <c r="K18" s="194" t="s">
        <v>175</v>
      </c>
      <c r="L18" s="194" t="s">
        <v>11</v>
      </c>
      <c r="M18" s="194" t="s">
        <v>54</v>
      </c>
      <c r="N18" s="200" t="s">
        <v>57</v>
      </c>
      <c r="O18" s="211" t="s">
        <v>117</v>
      </c>
      <c r="P18" s="194" t="s">
        <v>118</v>
      </c>
      <c r="Q18" s="194" t="s">
        <v>119</v>
      </c>
      <c r="R18" s="194" t="s">
        <v>37</v>
      </c>
      <c r="S18" s="194" t="s">
        <v>120</v>
      </c>
      <c r="T18" s="194" t="s">
        <v>22</v>
      </c>
      <c r="U18" s="194" t="s">
        <v>23</v>
      </c>
      <c r="V18" s="194" t="s">
        <v>102</v>
      </c>
      <c r="W18" s="194" t="s">
        <v>11</v>
      </c>
      <c r="X18" s="194" t="s">
        <v>12</v>
      </c>
      <c r="Y18" s="235" t="s">
        <v>58</v>
      </c>
      <c r="Z18" s="233"/>
      <c r="AA18" s="74"/>
      <c r="AB18" s="58"/>
      <c r="AC18" s="211" t="s">
        <v>113</v>
      </c>
      <c r="AD18" s="194" t="s">
        <v>114</v>
      </c>
      <c r="AE18" s="194" t="s">
        <v>67</v>
      </c>
      <c r="AF18" s="194" t="s">
        <v>32</v>
      </c>
      <c r="AG18" s="194" t="s">
        <v>102</v>
      </c>
      <c r="AH18" s="194" t="s">
        <v>175</v>
      </c>
      <c r="AI18" s="194" t="s">
        <v>53</v>
      </c>
      <c r="AJ18" s="194" t="s">
        <v>54</v>
      </c>
      <c r="AK18" s="200" t="s">
        <v>57</v>
      </c>
      <c r="AL18" s="211" t="s">
        <v>117</v>
      </c>
      <c r="AM18" s="194" t="s">
        <v>118</v>
      </c>
      <c r="AN18" s="194" t="s">
        <v>119</v>
      </c>
      <c r="AO18" s="194" t="s">
        <v>37</v>
      </c>
      <c r="AP18" s="194" t="s">
        <v>120</v>
      </c>
      <c r="AQ18" s="194" t="s">
        <v>22</v>
      </c>
      <c r="AR18" s="194" t="s">
        <v>23</v>
      </c>
      <c r="AS18" s="194" t="s">
        <v>102</v>
      </c>
      <c r="AT18" s="212" t="s">
        <v>11</v>
      </c>
      <c r="AU18" s="212" t="s">
        <v>12</v>
      </c>
      <c r="AV18" s="235" t="s">
        <v>58</v>
      </c>
      <c r="AW18" s="239"/>
      <c r="AX18" s="225"/>
    </row>
    <row r="19" spans="2:50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235"/>
      <c r="Z19" s="233"/>
      <c r="AA19" s="89"/>
      <c r="AB19" s="90"/>
      <c r="AC19" s="211"/>
      <c r="AD19" s="194"/>
      <c r="AE19" s="194"/>
      <c r="AF19" s="194"/>
      <c r="AG19" s="194"/>
      <c r="AH19" s="194"/>
      <c r="AI19" s="194"/>
      <c r="AJ19" s="194"/>
      <c r="AK19" s="201"/>
      <c r="AL19" s="211"/>
      <c r="AM19" s="194"/>
      <c r="AN19" s="194"/>
      <c r="AO19" s="194"/>
      <c r="AP19" s="194"/>
      <c r="AQ19" s="194"/>
      <c r="AR19" s="194"/>
      <c r="AS19" s="194"/>
      <c r="AT19" s="213"/>
      <c r="AU19" s="213"/>
      <c r="AV19" s="235"/>
      <c r="AW19" s="239"/>
      <c r="AX19" s="225"/>
    </row>
    <row r="20" spans="2:50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235"/>
      <c r="Z20" s="233"/>
      <c r="AA20" s="89"/>
      <c r="AB20" s="90"/>
      <c r="AC20" s="211"/>
      <c r="AD20" s="194"/>
      <c r="AE20" s="194"/>
      <c r="AF20" s="194"/>
      <c r="AG20" s="194"/>
      <c r="AH20" s="194"/>
      <c r="AI20" s="194"/>
      <c r="AJ20" s="194"/>
      <c r="AK20" s="201"/>
      <c r="AL20" s="211"/>
      <c r="AM20" s="194"/>
      <c r="AN20" s="194"/>
      <c r="AO20" s="194"/>
      <c r="AP20" s="194"/>
      <c r="AQ20" s="194"/>
      <c r="AR20" s="194"/>
      <c r="AS20" s="194"/>
      <c r="AT20" s="213"/>
      <c r="AU20" s="213"/>
      <c r="AV20" s="235"/>
      <c r="AW20" s="239"/>
      <c r="AX20" s="225"/>
    </row>
    <row r="21" spans="2:50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235"/>
      <c r="Z21" s="233"/>
      <c r="AA21" s="89"/>
      <c r="AB21" s="90"/>
      <c r="AC21" s="211"/>
      <c r="AD21" s="194"/>
      <c r="AE21" s="194"/>
      <c r="AF21" s="194"/>
      <c r="AG21" s="194"/>
      <c r="AH21" s="194"/>
      <c r="AI21" s="194"/>
      <c r="AJ21" s="194"/>
      <c r="AK21" s="201"/>
      <c r="AL21" s="211"/>
      <c r="AM21" s="194"/>
      <c r="AN21" s="194"/>
      <c r="AO21" s="194"/>
      <c r="AP21" s="194"/>
      <c r="AQ21" s="194"/>
      <c r="AR21" s="194"/>
      <c r="AS21" s="194"/>
      <c r="AT21" s="213"/>
      <c r="AU21" s="213"/>
      <c r="AV21" s="235"/>
      <c r="AW21" s="239"/>
      <c r="AX21" s="225"/>
    </row>
    <row r="22" spans="2:50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235"/>
      <c r="Z22" s="233"/>
      <c r="AA22" s="89"/>
      <c r="AB22" s="90"/>
      <c r="AC22" s="211"/>
      <c r="AD22" s="194"/>
      <c r="AE22" s="194"/>
      <c r="AF22" s="194"/>
      <c r="AG22" s="194"/>
      <c r="AH22" s="194"/>
      <c r="AI22" s="194"/>
      <c r="AJ22" s="194"/>
      <c r="AK22" s="201"/>
      <c r="AL22" s="211"/>
      <c r="AM22" s="194"/>
      <c r="AN22" s="194"/>
      <c r="AO22" s="194"/>
      <c r="AP22" s="194"/>
      <c r="AQ22" s="194"/>
      <c r="AR22" s="194"/>
      <c r="AS22" s="194"/>
      <c r="AT22" s="213"/>
      <c r="AU22" s="213"/>
      <c r="AV22" s="235"/>
      <c r="AW22" s="239"/>
      <c r="AX22" s="225"/>
    </row>
    <row r="23" spans="2:50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235"/>
      <c r="Z23" s="233"/>
      <c r="AA23" s="89"/>
      <c r="AB23" s="90"/>
      <c r="AC23" s="211"/>
      <c r="AD23" s="194"/>
      <c r="AE23" s="194"/>
      <c r="AF23" s="194"/>
      <c r="AG23" s="194"/>
      <c r="AH23" s="194"/>
      <c r="AI23" s="194"/>
      <c r="AJ23" s="194"/>
      <c r="AK23" s="202"/>
      <c r="AL23" s="211"/>
      <c r="AM23" s="194"/>
      <c r="AN23" s="194"/>
      <c r="AO23" s="194"/>
      <c r="AP23" s="194"/>
      <c r="AQ23" s="194"/>
      <c r="AR23" s="194"/>
      <c r="AS23" s="194"/>
      <c r="AT23" s="214"/>
      <c r="AU23" s="214"/>
      <c r="AV23" s="235"/>
      <c r="AW23" s="239"/>
      <c r="AX23" s="225"/>
    </row>
    <row r="24" spans="2:50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207"/>
      <c r="W24" s="197" t="s">
        <v>56</v>
      </c>
      <c r="X24" s="198"/>
      <c r="Y24" s="199"/>
      <c r="Z24" s="233"/>
      <c r="AA24" s="89"/>
      <c r="AB24" s="90"/>
      <c r="AC24" s="203" t="s">
        <v>13</v>
      </c>
      <c r="AD24" s="204"/>
      <c r="AE24" s="204"/>
      <c r="AF24" s="204"/>
      <c r="AG24" s="204"/>
      <c r="AH24" s="204"/>
      <c r="AI24" s="204" t="s">
        <v>56</v>
      </c>
      <c r="AJ24" s="204"/>
      <c r="AK24" s="205"/>
      <c r="AL24" s="206" t="s">
        <v>13</v>
      </c>
      <c r="AM24" s="198"/>
      <c r="AN24" s="198"/>
      <c r="AO24" s="198"/>
      <c r="AP24" s="198"/>
      <c r="AQ24" s="198"/>
      <c r="AR24" s="198"/>
      <c r="AS24" s="198"/>
      <c r="AT24" s="197" t="s">
        <v>56</v>
      </c>
      <c r="AU24" s="198"/>
      <c r="AV24" s="199"/>
      <c r="AW24" s="239"/>
      <c r="AX24" s="225"/>
    </row>
    <row r="25" spans="2:50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92">
        <v>200</v>
      </c>
      <c r="H25" s="92" t="s">
        <v>68</v>
      </c>
      <c r="I25" s="139">
        <v>150</v>
      </c>
      <c r="J25" s="143">
        <v>250</v>
      </c>
      <c r="K25" s="92">
        <v>220</v>
      </c>
      <c r="L25" s="195">
        <v>28</v>
      </c>
      <c r="M25" s="195"/>
      <c r="N25" s="196"/>
      <c r="O25" s="91">
        <v>80</v>
      </c>
      <c r="P25" s="92">
        <v>250</v>
      </c>
      <c r="Q25" s="92">
        <v>300</v>
      </c>
      <c r="R25" s="92">
        <v>120</v>
      </c>
      <c r="S25" s="92">
        <v>200</v>
      </c>
      <c r="T25" s="92">
        <v>50</v>
      </c>
      <c r="U25" s="139">
        <v>50</v>
      </c>
      <c r="V25" s="92">
        <v>250</v>
      </c>
      <c r="W25" s="197">
        <v>28</v>
      </c>
      <c r="X25" s="198"/>
      <c r="Y25" s="199"/>
      <c r="Z25" s="234"/>
      <c r="AA25" s="74" t="s">
        <v>14</v>
      </c>
      <c r="AB25" s="58" t="s">
        <v>15</v>
      </c>
      <c r="AC25" s="91">
        <v>250</v>
      </c>
      <c r="AD25" s="92">
        <v>200</v>
      </c>
      <c r="AE25" s="92" t="s">
        <v>61</v>
      </c>
      <c r="AF25" s="139">
        <v>150</v>
      </c>
      <c r="AG25" s="143">
        <v>250</v>
      </c>
      <c r="AH25" s="92">
        <v>327</v>
      </c>
      <c r="AI25" s="195">
        <v>7</v>
      </c>
      <c r="AJ25" s="195"/>
      <c r="AK25" s="196"/>
      <c r="AL25" s="91">
        <v>120</v>
      </c>
      <c r="AM25" s="92">
        <v>300</v>
      </c>
      <c r="AN25" s="92">
        <v>320</v>
      </c>
      <c r="AO25" s="92">
        <v>120</v>
      </c>
      <c r="AP25" s="92">
        <v>200</v>
      </c>
      <c r="AQ25" s="92">
        <v>70</v>
      </c>
      <c r="AR25" s="139">
        <v>70</v>
      </c>
      <c r="AS25" s="92">
        <v>250</v>
      </c>
      <c r="AT25" s="197">
        <v>7</v>
      </c>
      <c r="AU25" s="198"/>
      <c r="AV25" s="199"/>
      <c r="AW25" s="240"/>
      <c r="AX25" s="225"/>
    </row>
    <row r="26" spans="2:50" x14ac:dyDescent="0.25">
      <c r="B26" s="58" t="s">
        <v>16</v>
      </c>
      <c r="C26" s="33">
        <v>75</v>
      </c>
      <c r="D26" s="58">
        <v>53.5</v>
      </c>
      <c r="E26" s="70">
        <v>50</v>
      </c>
      <c r="F26" s="57">
        <v>156</v>
      </c>
      <c r="G26" s="58"/>
      <c r="H26" s="58"/>
      <c r="I26" s="58"/>
      <c r="J26" s="58"/>
      <c r="K26" s="58"/>
      <c r="L26" s="58">
        <f t="shared" ref="L26:L52" si="0">SUM(F26:K26)</f>
        <v>156</v>
      </c>
      <c r="M26" s="33">
        <f>C26*L26/1000</f>
        <v>11.7</v>
      </c>
      <c r="N26" s="71">
        <f>L26*$L$25/1000</f>
        <v>4.3680000000000003</v>
      </c>
      <c r="O26" s="57"/>
      <c r="P26" s="58"/>
      <c r="Q26" s="58"/>
      <c r="R26" s="58"/>
      <c r="S26" s="58"/>
      <c r="T26" s="58"/>
      <c r="U26" s="58"/>
      <c r="V26" s="58"/>
      <c r="W26" s="58">
        <f t="shared" ref="W26:W52" si="1">SUM(O26:V26)</f>
        <v>0</v>
      </c>
      <c r="X26" s="33">
        <f t="shared" ref="X26:X52" si="2">C26*W26/1000</f>
        <v>0</v>
      </c>
      <c r="Y26" s="72">
        <f>W26*$W$25/1000</f>
        <v>0</v>
      </c>
      <c r="Z26" s="73">
        <f t="shared" ref="Z26:Z52" si="3">N26+Y26</f>
        <v>4.3680000000000003</v>
      </c>
      <c r="AA26" s="74">
        <v>53.5</v>
      </c>
      <c r="AB26" s="58">
        <v>50</v>
      </c>
      <c r="AC26" s="57">
        <v>195</v>
      </c>
      <c r="AD26" s="58"/>
      <c r="AE26" s="58"/>
      <c r="AF26" s="58"/>
      <c r="AG26" s="58"/>
      <c r="AH26" s="58"/>
      <c r="AI26" s="58">
        <f t="shared" ref="AI26:AI52" si="4">SUM(AC26:AH26)</f>
        <v>195</v>
      </c>
      <c r="AJ26" s="33">
        <f>C26*AI26/1000</f>
        <v>14.625</v>
      </c>
      <c r="AK26" s="71">
        <f>AI26*$AI$25/1000</f>
        <v>1.365</v>
      </c>
      <c r="AL26" s="57"/>
      <c r="AM26" s="58"/>
      <c r="AN26" s="58"/>
      <c r="AO26" s="58"/>
      <c r="AP26" s="58"/>
      <c r="AQ26" s="58"/>
      <c r="AR26" s="58"/>
      <c r="AS26" s="58"/>
      <c r="AT26" s="58">
        <f t="shared" ref="AT26:AT52" si="5">SUM(AL26:AS26)</f>
        <v>0</v>
      </c>
      <c r="AU26" s="33">
        <f t="shared" ref="AU26:AU52" si="6">C26*AT26/1000</f>
        <v>0</v>
      </c>
      <c r="AV26" s="72">
        <f>AT26*$AT$25/1000</f>
        <v>0</v>
      </c>
      <c r="AW26" s="75">
        <f t="shared" ref="AW26:AW52" si="7">AK26+AV26</f>
        <v>1.365</v>
      </c>
      <c r="AX26" s="76">
        <f t="shared" ref="AX26:AX52" si="8">Z26+AW26</f>
        <v>5.7330000000000005</v>
      </c>
    </row>
    <row r="27" spans="2:50" x14ac:dyDescent="0.25">
      <c r="B27" s="58" t="s">
        <v>40</v>
      </c>
      <c r="C27" s="33">
        <v>650</v>
      </c>
      <c r="D27" s="58">
        <v>66</v>
      </c>
      <c r="E27" s="70">
        <v>48.5</v>
      </c>
      <c r="F27" s="57">
        <v>10</v>
      </c>
      <c r="G27" s="58"/>
      <c r="H27" s="58">
        <v>15</v>
      </c>
      <c r="I27" s="58"/>
      <c r="J27" s="58"/>
      <c r="K27" s="58"/>
      <c r="L27" s="58">
        <f t="shared" si="0"/>
        <v>25</v>
      </c>
      <c r="M27" s="33">
        <f>C27*L27/1000</f>
        <v>16.25</v>
      </c>
      <c r="N27" s="71">
        <f>L27*$L$25/1000</f>
        <v>0.7</v>
      </c>
      <c r="O27" s="57"/>
      <c r="P27" s="58"/>
      <c r="Q27" s="58">
        <v>12</v>
      </c>
      <c r="R27" s="58"/>
      <c r="S27" s="58"/>
      <c r="T27" s="58"/>
      <c r="U27" s="58"/>
      <c r="V27" s="58"/>
      <c r="W27" s="58">
        <f t="shared" si="1"/>
        <v>12</v>
      </c>
      <c r="X27" s="33">
        <f t="shared" si="2"/>
        <v>7.8</v>
      </c>
      <c r="Y27" s="72">
        <f t="shared" ref="Y27:Y52" si="9">W27*$W$25/1000</f>
        <v>0.33600000000000002</v>
      </c>
      <c r="Z27" s="73">
        <f t="shared" si="3"/>
        <v>1.036</v>
      </c>
      <c r="AA27" s="74">
        <v>88</v>
      </c>
      <c r="AB27" s="58">
        <v>64.8</v>
      </c>
      <c r="AC27" s="57">
        <v>12.5</v>
      </c>
      <c r="AD27" s="58"/>
      <c r="AE27" s="58">
        <v>15</v>
      </c>
      <c r="AF27" s="58"/>
      <c r="AG27" s="58"/>
      <c r="AH27" s="58"/>
      <c r="AI27" s="58">
        <f t="shared" si="4"/>
        <v>27.5</v>
      </c>
      <c r="AJ27" s="33">
        <f>C27*AI27/1000</f>
        <v>17.875</v>
      </c>
      <c r="AK27" s="71">
        <f t="shared" ref="AK27:AK52" si="10">AI27*$AI$25/1000</f>
        <v>0.1925</v>
      </c>
      <c r="AL27" s="57"/>
      <c r="AM27" s="58"/>
      <c r="AN27" s="58">
        <v>12.8</v>
      </c>
      <c r="AO27" s="58"/>
      <c r="AP27" s="58"/>
      <c r="AQ27" s="58"/>
      <c r="AR27" s="58"/>
      <c r="AS27" s="58"/>
      <c r="AT27" s="58">
        <f t="shared" si="5"/>
        <v>12.8</v>
      </c>
      <c r="AU27" s="33">
        <f t="shared" si="6"/>
        <v>8.32</v>
      </c>
      <c r="AV27" s="72">
        <f t="shared" ref="AV27:AV52" si="11">AT27*$AT$25/1000</f>
        <v>8.9600000000000013E-2</v>
      </c>
      <c r="AW27" s="75">
        <f t="shared" si="7"/>
        <v>0.28210000000000002</v>
      </c>
      <c r="AX27" s="76">
        <f t="shared" si="8"/>
        <v>1.3181</v>
      </c>
    </row>
    <row r="28" spans="2:50" x14ac:dyDescent="0.25">
      <c r="B28" s="58" t="s">
        <v>19</v>
      </c>
      <c r="C28" s="33">
        <v>75</v>
      </c>
      <c r="D28" s="58">
        <v>6</v>
      </c>
      <c r="E28" s="70">
        <v>6</v>
      </c>
      <c r="F28" s="57">
        <v>30.7</v>
      </c>
      <c r="G28" s="58">
        <v>100</v>
      </c>
      <c r="H28" s="58"/>
      <c r="I28" s="58"/>
      <c r="J28" s="58"/>
      <c r="K28" s="58"/>
      <c r="L28" s="58">
        <f t="shared" si="0"/>
        <v>130.69999999999999</v>
      </c>
      <c r="M28" s="33">
        <f>C28*L28/1000</f>
        <v>9.8025000000000002</v>
      </c>
      <c r="N28" s="71">
        <f t="shared" ref="N28:N52" si="12">L28*$L$25/1000</f>
        <v>3.6595999999999993</v>
      </c>
      <c r="O28" s="57"/>
      <c r="P28" s="58"/>
      <c r="Q28" s="58"/>
      <c r="R28" s="58"/>
      <c r="S28" s="58"/>
      <c r="T28" s="58"/>
      <c r="U28" s="58"/>
      <c r="V28" s="58"/>
      <c r="W28" s="58">
        <f t="shared" si="1"/>
        <v>0</v>
      </c>
      <c r="X28" s="33">
        <f t="shared" si="2"/>
        <v>0</v>
      </c>
      <c r="Y28" s="72">
        <f t="shared" si="9"/>
        <v>0</v>
      </c>
      <c r="Z28" s="73">
        <f t="shared" si="3"/>
        <v>3.6595999999999993</v>
      </c>
      <c r="AA28" s="74">
        <v>8</v>
      </c>
      <c r="AB28" s="58">
        <v>8</v>
      </c>
      <c r="AC28" s="57">
        <v>38.299999999999997</v>
      </c>
      <c r="AD28" s="58">
        <v>100</v>
      </c>
      <c r="AE28" s="58"/>
      <c r="AF28" s="58"/>
      <c r="AG28" s="58"/>
      <c r="AH28" s="58"/>
      <c r="AI28" s="58">
        <f t="shared" si="4"/>
        <v>138.30000000000001</v>
      </c>
      <c r="AJ28" s="33">
        <f>C28*AI28/1000</f>
        <v>10.3725</v>
      </c>
      <c r="AK28" s="71">
        <f t="shared" si="10"/>
        <v>0.96810000000000018</v>
      </c>
      <c r="AL28" s="57"/>
      <c r="AM28" s="58"/>
      <c r="AN28" s="58"/>
      <c r="AO28" s="58"/>
      <c r="AP28" s="58"/>
      <c r="AQ28" s="58"/>
      <c r="AR28" s="58"/>
      <c r="AS28" s="58"/>
      <c r="AT28" s="58">
        <f t="shared" si="5"/>
        <v>0</v>
      </c>
      <c r="AU28" s="33">
        <f t="shared" si="6"/>
        <v>0</v>
      </c>
      <c r="AV28" s="72">
        <f t="shared" si="11"/>
        <v>0</v>
      </c>
      <c r="AW28" s="75">
        <f t="shared" si="7"/>
        <v>0.96810000000000018</v>
      </c>
      <c r="AX28" s="76">
        <f t="shared" si="8"/>
        <v>4.627699999999999</v>
      </c>
    </row>
    <row r="29" spans="2:50" x14ac:dyDescent="0.25">
      <c r="B29" s="58" t="s">
        <v>39</v>
      </c>
      <c r="C29" s="33">
        <v>38</v>
      </c>
      <c r="D29" s="58">
        <v>7.2</v>
      </c>
      <c r="E29" s="70">
        <v>6</v>
      </c>
      <c r="F29" s="57">
        <v>20</v>
      </c>
      <c r="G29" s="58"/>
      <c r="H29" s="58"/>
      <c r="I29" s="58"/>
      <c r="J29" s="58"/>
      <c r="K29" s="58"/>
      <c r="L29" s="58">
        <f t="shared" si="0"/>
        <v>20</v>
      </c>
      <c r="M29" s="33">
        <f>C29*L29/1000</f>
        <v>0.76</v>
      </c>
      <c r="N29" s="71">
        <f>L29*$L$25/1000</f>
        <v>0.56000000000000005</v>
      </c>
      <c r="O29" s="57"/>
      <c r="P29" s="58"/>
      <c r="Q29" s="58"/>
      <c r="R29" s="58"/>
      <c r="S29" s="58"/>
      <c r="T29" s="58"/>
      <c r="U29" s="58"/>
      <c r="V29" s="58"/>
      <c r="W29" s="58">
        <f t="shared" si="1"/>
        <v>0</v>
      </c>
      <c r="X29" s="33">
        <f t="shared" si="2"/>
        <v>0</v>
      </c>
      <c r="Y29" s="72">
        <f t="shared" si="9"/>
        <v>0</v>
      </c>
      <c r="Z29" s="73">
        <f t="shared" si="3"/>
        <v>0.56000000000000005</v>
      </c>
      <c r="AA29" s="74">
        <v>9.6</v>
      </c>
      <c r="AB29" s="58">
        <v>8</v>
      </c>
      <c r="AC29" s="57">
        <v>25</v>
      </c>
      <c r="AD29" s="58"/>
      <c r="AE29" s="58"/>
      <c r="AF29" s="58"/>
      <c r="AG29" s="58"/>
      <c r="AH29" s="58"/>
      <c r="AI29" s="58">
        <f t="shared" si="4"/>
        <v>25</v>
      </c>
      <c r="AJ29" s="33">
        <f>C29*AI29/1000</f>
        <v>0.95</v>
      </c>
      <c r="AK29" s="71">
        <f t="shared" si="10"/>
        <v>0.17499999999999999</v>
      </c>
      <c r="AL29" s="57"/>
      <c r="AM29" s="58"/>
      <c r="AN29" s="58"/>
      <c r="AO29" s="58"/>
      <c r="AP29" s="58"/>
      <c r="AQ29" s="58"/>
      <c r="AR29" s="58"/>
      <c r="AS29" s="58"/>
      <c r="AT29" s="58">
        <f t="shared" si="5"/>
        <v>0</v>
      </c>
      <c r="AU29" s="33">
        <f t="shared" si="6"/>
        <v>0</v>
      </c>
      <c r="AV29" s="72">
        <f t="shared" si="11"/>
        <v>0</v>
      </c>
      <c r="AW29" s="75">
        <f t="shared" si="7"/>
        <v>0.17499999999999999</v>
      </c>
      <c r="AX29" s="76">
        <f t="shared" si="8"/>
        <v>0.7350000000000001</v>
      </c>
    </row>
    <row r="30" spans="2:50" x14ac:dyDescent="0.25">
      <c r="B30" s="58" t="s">
        <v>70</v>
      </c>
      <c r="C30" s="33">
        <v>390</v>
      </c>
      <c r="D30" s="58">
        <v>18.600000000000001</v>
      </c>
      <c r="E30" s="70">
        <v>15</v>
      </c>
      <c r="F30" s="57">
        <v>76</v>
      </c>
      <c r="G30" s="58"/>
      <c r="H30" s="58"/>
      <c r="I30" s="58"/>
      <c r="J30" s="58"/>
      <c r="K30" s="58"/>
      <c r="L30" s="58">
        <f t="shared" si="0"/>
        <v>76</v>
      </c>
      <c r="M30" s="33">
        <f>C30*L30/1000</f>
        <v>29.64</v>
      </c>
      <c r="N30" s="71">
        <f t="shared" si="12"/>
        <v>2.1280000000000001</v>
      </c>
      <c r="O30" s="57"/>
      <c r="P30" s="58"/>
      <c r="Q30" s="58"/>
      <c r="R30" s="58"/>
      <c r="S30" s="58"/>
      <c r="T30" s="58"/>
      <c r="U30" s="58"/>
      <c r="V30" s="58"/>
      <c r="W30" s="58">
        <f t="shared" si="1"/>
        <v>0</v>
      </c>
      <c r="X30" s="33">
        <f t="shared" si="2"/>
        <v>0</v>
      </c>
      <c r="Y30" s="72">
        <f t="shared" si="9"/>
        <v>0</v>
      </c>
      <c r="Z30" s="73">
        <f t="shared" si="3"/>
        <v>2.1280000000000001</v>
      </c>
      <c r="AA30" s="74">
        <v>24.8</v>
      </c>
      <c r="AB30" s="58">
        <v>20</v>
      </c>
      <c r="AC30" s="57">
        <v>95</v>
      </c>
      <c r="AD30" s="58"/>
      <c r="AE30" s="58"/>
      <c r="AF30" s="58"/>
      <c r="AG30" s="58"/>
      <c r="AH30" s="58"/>
      <c r="AI30" s="58">
        <f t="shared" si="4"/>
        <v>95</v>
      </c>
      <c r="AJ30" s="33">
        <f>C30*AI30/1000</f>
        <v>37.049999999999997</v>
      </c>
      <c r="AK30" s="71">
        <f t="shared" si="10"/>
        <v>0.66500000000000004</v>
      </c>
      <c r="AL30" s="57"/>
      <c r="AM30" s="58"/>
      <c r="AN30" s="58"/>
      <c r="AO30" s="58"/>
      <c r="AP30" s="58"/>
      <c r="AQ30" s="58"/>
      <c r="AR30" s="58"/>
      <c r="AS30" s="58"/>
      <c r="AT30" s="58">
        <f t="shared" si="5"/>
        <v>0</v>
      </c>
      <c r="AU30" s="33">
        <f t="shared" si="6"/>
        <v>0</v>
      </c>
      <c r="AV30" s="72">
        <f t="shared" si="11"/>
        <v>0</v>
      </c>
      <c r="AW30" s="75">
        <f t="shared" si="7"/>
        <v>0.66500000000000004</v>
      </c>
      <c r="AX30" s="76">
        <f t="shared" si="8"/>
        <v>2.7930000000000001</v>
      </c>
    </row>
    <row r="31" spans="2:50" s="69" customFormat="1" x14ac:dyDescent="0.25">
      <c r="B31" s="59" t="s">
        <v>69</v>
      </c>
      <c r="C31" s="60">
        <v>8.5</v>
      </c>
      <c r="D31" s="59">
        <v>41</v>
      </c>
      <c r="E31" s="61">
        <v>41</v>
      </c>
      <c r="F31" s="62">
        <v>1</v>
      </c>
      <c r="G31" s="59"/>
      <c r="H31" s="59"/>
      <c r="I31" s="59"/>
      <c r="J31" s="59"/>
      <c r="K31" s="59"/>
      <c r="L31" s="59">
        <f t="shared" si="0"/>
        <v>1</v>
      </c>
      <c r="M31" s="60">
        <f>C31*L31</f>
        <v>8.5</v>
      </c>
      <c r="N31" s="63">
        <f>L31*$L$25</f>
        <v>28</v>
      </c>
      <c r="O31" s="62"/>
      <c r="P31" s="59"/>
      <c r="Q31" s="59"/>
      <c r="R31" s="59"/>
      <c r="S31" s="59"/>
      <c r="T31" s="59"/>
      <c r="U31" s="59"/>
      <c r="V31" s="59"/>
      <c r="W31" s="59">
        <f t="shared" si="1"/>
        <v>0</v>
      </c>
      <c r="X31" s="60">
        <f t="shared" si="2"/>
        <v>0</v>
      </c>
      <c r="Y31" s="64">
        <f t="shared" si="9"/>
        <v>0</v>
      </c>
      <c r="Z31" s="65">
        <f t="shared" si="3"/>
        <v>28</v>
      </c>
      <c r="AA31" s="66">
        <v>54</v>
      </c>
      <c r="AB31" s="59">
        <v>54</v>
      </c>
      <c r="AC31" s="62">
        <v>1</v>
      </c>
      <c r="AD31" s="59"/>
      <c r="AE31" s="59"/>
      <c r="AF31" s="59"/>
      <c r="AG31" s="59"/>
      <c r="AH31" s="59"/>
      <c r="AI31" s="59">
        <f t="shared" si="4"/>
        <v>1</v>
      </c>
      <c r="AJ31" s="60">
        <f>C31*AI31</f>
        <v>8.5</v>
      </c>
      <c r="AK31" s="71">
        <f>AI31*$AI$25</f>
        <v>7</v>
      </c>
      <c r="AL31" s="62"/>
      <c r="AM31" s="59"/>
      <c r="AN31" s="59"/>
      <c r="AO31" s="59"/>
      <c r="AP31" s="59"/>
      <c r="AQ31" s="59"/>
      <c r="AR31" s="59"/>
      <c r="AS31" s="59"/>
      <c r="AT31" s="59">
        <f t="shared" si="5"/>
        <v>0</v>
      </c>
      <c r="AU31" s="60">
        <f t="shared" si="6"/>
        <v>0</v>
      </c>
      <c r="AV31" s="72">
        <f t="shared" si="11"/>
        <v>0</v>
      </c>
      <c r="AW31" s="67">
        <f t="shared" si="7"/>
        <v>7</v>
      </c>
      <c r="AX31" s="68">
        <f t="shared" si="8"/>
        <v>35</v>
      </c>
    </row>
    <row r="32" spans="2:50" x14ac:dyDescent="0.25">
      <c r="B32" s="58" t="s">
        <v>18</v>
      </c>
      <c r="C32" s="33">
        <v>68</v>
      </c>
      <c r="D32" s="58">
        <v>5</v>
      </c>
      <c r="E32" s="70">
        <v>5</v>
      </c>
      <c r="F32" s="57">
        <v>8</v>
      </c>
      <c r="G32" s="58">
        <v>15</v>
      </c>
      <c r="H32" s="58"/>
      <c r="I32" s="58"/>
      <c r="J32" s="58"/>
      <c r="K32" s="58"/>
      <c r="L32" s="58">
        <f t="shared" si="0"/>
        <v>23</v>
      </c>
      <c r="M32" s="33">
        <f t="shared" ref="M32:M52" si="13">C32*L32/1000</f>
        <v>1.5640000000000001</v>
      </c>
      <c r="N32" s="71">
        <f t="shared" si="12"/>
        <v>0.64400000000000002</v>
      </c>
      <c r="O32" s="57"/>
      <c r="P32" s="58"/>
      <c r="Q32" s="58"/>
      <c r="R32" s="58"/>
      <c r="S32" s="58">
        <v>15</v>
      </c>
      <c r="T32" s="58"/>
      <c r="U32" s="58"/>
      <c r="V32" s="58"/>
      <c r="W32" s="58">
        <f t="shared" si="1"/>
        <v>15</v>
      </c>
      <c r="X32" s="33">
        <f t="shared" si="2"/>
        <v>1.02</v>
      </c>
      <c r="Y32" s="72">
        <f t="shared" si="9"/>
        <v>0.42</v>
      </c>
      <c r="Z32" s="73">
        <f t="shared" si="3"/>
        <v>1.0640000000000001</v>
      </c>
      <c r="AA32" s="74">
        <v>5</v>
      </c>
      <c r="AB32" s="58">
        <v>5</v>
      </c>
      <c r="AC32" s="57">
        <v>10</v>
      </c>
      <c r="AD32" s="58">
        <v>15</v>
      </c>
      <c r="AE32" s="58"/>
      <c r="AF32" s="58"/>
      <c r="AG32" s="58"/>
      <c r="AH32" s="58"/>
      <c r="AI32" s="58">
        <f t="shared" si="4"/>
        <v>25</v>
      </c>
      <c r="AJ32" s="33">
        <f t="shared" ref="AJ32:AJ52" si="14">C32*AI32/1000</f>
        <v>1.7</v>
      </c>
      <c r="AK32" s="71">
        <f t="shared" si="10"/>
        <v>0.17499999999999999</v>
      </c>
      <c r="AL32" s="57"/>
      <c r="AM32" s="58"/>
      <c r="AN32" s="58"/>
      <c r="AO32" s="58"/>
      <c r="AP32" s="58">
        <v>15</v>
      </c>
      <c r="AQ32" s="58"/>
      <c r="AR32" s="58"/>
      <c r="AS32" s="58"/>
      <c r="AT32" s="58">
        <f t="shared" si="5"/>
        <v>15</v>
      </c>
      <c r="AU32" s="33">
        <f t="shared" si="6"/>
        <v>1.02</v>
      </c>
      <c r="AV32" s="72">
        <f t="shared" si="11"/>
        <v>0.105</v>
      </c>
      <c r="AW32" s="75">
        <f t="shared" si="7"/>
        <v>0.27999999999999997</v>
      </c>
      <c r="AX32" s="76">
        <f t="shared" si="8"/>
        <v>1.3440000000000001</v>
      </c>
    </row>
    <row r="33" spans="2:50" x14ac:dyDescent="0.25">
      <c r="B33" s="58" t="s">
        <v>72</v>
      </c>
      <c r="C33" s="33"/>
      <c r="D33" s="58">
        <v>10</v>
      </c>
      <c r="E33" s="70">
        <v>10</v>
      </c>
      <c r="F33" s="57">
        <v>5</v>
      </c>
      <c r="G33" s="58"/>
      <c r="H33" s="58"/>
      <c r="I33" s="58"/>
      <c r="J33" s="58"/>
      <c r="K33" s="58"/>
      <c r="L33" s="58">
        <f t="shared" si="0"/>
        <v>5</v>
      </c>
      <c r="M33" s="33">
        <f t="shared" si="13"/>
        <v>0</v>
      </c>
      <c r="N33" s="71">
        <f t="shared" si="12"/>
        <v>0.14000000000000001</v>
      </c>
      <c r="O33" s="57"/>
      <c r="P33" s="58"/>
      <c r="Q33" s="58"/>
      <c r="R33" s="58"/>
      <c r="S33" s="58"/>
      <c r="T33" s="58"/>
      <c r="U33" s="58"/>
      <c r="V33" s="58"/>
      <c r="W33" s="58">
        <f t="shared" si="1"/>
        <v>0</v>
      </c>
      <c r="X33" s="33">
        <f t="shared" si="2"/>
        <v>0</v>
      </c>
      <c r="Y33" s="72">
        <f t="shared" si="9"/>
        <v>0</v>
      </c>
      <c r="Z33" s="73">
        <f t="shared" si="3"/>
        <v>0.14000000000000001</v>
      </c>
      <c r="AA33" s="74">
        <v>10</v>
      </c>
      <c r="AB33" s="58">
        <v>10</v>
      </c>
      <c r="AC33" s="57">
        <v>6.7</v>
      </c>
      <c r="AD33" s="58"/>
      <c r="AE33" s="58"/>
      <c r="AF33" s="58"/>
      <c r="AG33" s="58"/>
      <c r="AH33" s="58"/>
      <c r="AI33" s="58">
        <f t="shared" si="4"/>
        <v>6.7</v>
      </c>
      <c r="AJ33" s="33">
        <f t="shared" si="14"/>
        <v>0</v>
      </c>
      <c r="AK33" s="71">
        <f t="shared" si="10"/>
        <v>4.6899999999999997E-2</v>
      </c>
      <c r="AL33" s="57"/>
      <c r="AM33" s="58"/>
      <c r="AN33" s="58"/>
      <c r="AO33" s="58"/>
      <c r="AP33" s="58"/>
      <c r="AQ33" s="58"/>
      <c r="AR33" s="58"/>
      <c r="AS33" s="58"/>
      <c r="AT33" s="58">
        <f t="shared" si="5"/>
        <v>0</v>
      </c>
      <c r="AU33" s="33">
        <f t="shared" si="6"/>
        <v>0</v>
      </c>
      <c r="AV33" s="72">
        <f t="shared" si="11"/>
        <v>0</v>
      </c>
      <c r="AW33" s="75">
        <f t="shared" si="7"/>
        <v>4.6899999999999997E-2</v>
      </c>
      <c r="AX33" s="76">
        <f t="shared" si="8"/>
        <v>0.18690000000000001</v>
      </c>
    </row>
    <row r="34" spans="2:50" x14ac:dyDescent="0.25">
      <c r="B34" s="58" t="s">
        <v>48</v>
      </c>
      <c r="C34" s="33">
        <v>240</v>
      </c>
      <c r="D34" s="58">
        <v>100</v>
      </c>
      <c r="E34" s="70">
        <v>100</v>
      </c>
      <c r="F34" s="57">
        <v>5</v>
      </c>
      <c r="G34" s="58"/>
      <c r="H34" s="58"/>
      <c r="I34" s="58"/>
      <c r="J34" s="58"/>
      <c r="K34" s="58"/>
      <c r="L34" s="58">
        <f t="shared" si="0"/>
        <v>5</v>
      </c>
      <c r="M34" s="33">
        <f t="shared" si="13"/>
        <v>1.2</v>
      </c>
      <c r="N34" s="71">
        <f t="shared" si="12"/>
        <v>0.14000000000000001</v>
      </c>
      <c r="O34" s="57"/>
      <c r="P34" s="58"/>
      <c r="Q34" s="58"/>
      <c r="R34" s="58"/>
      <c r="S34" s="58"/>
      <c r="T34" s="58"/>
      <c r="U34" s="58"/>
      <c r="V34" s="58"/>
      <c r="W34" s="58">
        <f t="shared" si="1"/>
        <v>0</v>
      </c>
      <c r="X34" s="33">
        <f t="shared" si="2"/>
        <v>0</v>
      </c>
      <c r="Y34" s="72">
        <f t="shared" si="9"/>
        <v>0</v>
      </c>
      <c r="Z34" s="73">
        <f t="shared" si="3"/>
        <v>0.14000000000000001</v>
      </c>
      <c r="AA34" s="74">
        <v>100</v>
      </c>
      <c r="AB34" s="58">
        <v>100</v>
      </c>
      <c r="AC34" s="57">
        <v>6.7</v>
      </c>
      <c r="AD34" s="58"/>
      <c r="AE34" s="58"/>
      <c r="AF34" s="58"/>
      <c r="AG34" s="58"/>
      <c r="AH34" s="58"/>
      <c r="AI34" s="58">
        <f t="shared" si="4"/>
        <v>6.7</v>
      </c>
      <c r="AJ34" s="33">
        <f t="shared" si="14"/>
        <v>1.6080000000000001</v>
      </c>
      <c r="AK34" s="71">
        <f t="shared" si="10"/>
        <v>4.6899999999999997E-2</v>
      </c>
      <c r="AL34" s="57"/>
      <c r="AM34" s="58"/>
      <c r="AN34" s="58"/>
      <c r="AO34" s="58"/>
      <c r="AP34" s="58"/>
      <c r="AQ34" s="58"/>
      <c r="AR34" s="58"/>
      <c r="AS34" s="58"/>
      <c r="AT34" s="58">
        <f t="shared" si="5"/>
        <v>0</v>
      </c>
      <c r="AU34" s="33">
        <f t="shared" si="6"/>
        <v>0</v>
      </c>
      <c r="AV34" s="72">
        <f t="shared" si="11"/>
        <v>0</v>
      </c>
      <c r="AW34" s="75">
        <f t="shared" si="7"/>
        <v>4.6899999999999997E-2</v>
      </c>
      <c r="AX34" s="76">
        <f t="shared" si="8"/>
        <v>0.18690000000000001</v>
      </c>
    </row>
    <row r="35" spans="2:50" x14ac:dyDescent="0.25">
      <c r="B35" s="58" t="s">
        <v>115</v>
      </c>
      <c r="C35" s="33">
        <v>360</v>
      </c>
      <c r="D35" s="58">
        <v>40</v>
      </c>
      <c r="E35" s="70">
        <v>40</v>
      </c>
      <c r="F35" s="57"/>
      <c r="G35" s="58">
        <v>1</v>
      </c>
      <c r="H35" s="58"/>
      <c r="I35" s="58"/>
      <c r="J35" s="58"/>
      <c r="K35" s="58"/>
      <c r="L35" s="58">
        <f t="shared" si="0"/>
        <v>1</v>
      </c>
      <c r="M35" s="33">
        <f t="shared" si="13"/>
        <v>0.36</v>
      </c>
      <c r="N35" s="71">
        <f t="shared" si="12"/>
        <v>2.8000000000000001E-2</v>
      </c>
      <c r="O35" s="57"/>
      <c r="P35" s="58"/>
      <c r="Q35" s="58"/>
      <c r="R35" s="58"/>
      <c r="S35" s="58"/>
      <c r="T35" s="58"/>
      <c r="U35" s="58"/>
      <c r="V35" s="58"/>
      <c r="W35" s="58">
        <f t="shared" si="1"/>
        <v>0</v>
      </c>
      <c r="X35" s="33">
        <f t="shared" si="2"/>
        <v>0</v>
      </c>
      <c r="Y35" s="72">
        <f t="shared" si="9"/>
        <v>0</v>
      </c>
      <c r="Z35" s="73">
        <f t="shared" si="3"/>
        <v>2.8000000000000001E-2</v>
      </c>
      <c r="AA35" s="74">
        <v>60</v>
      </c>
      <c r="AB35" s="58">
        <v>60</v>
      </c>
      <c r="AC35" s="57"/>
      <c r="AD35" s="58">
        <v>1</v>
      </c>
      <c r="AE35" s="58"/>
      <c r="AF35" s="58"/>
      <c r="AG35" s="58"/>
      <c r="AH35" s="58"/>
      <c r="AI35" s="58">
        <f t="shared" si="4"/>
        <v>1</v>
      </c>
      <c r="AJ35" s="33">
        <f t="shared" si="14"/>
        <v>0.36</v>
      </c>
      <c r="AK35" s="71">
        <f t="shared" si="10"/>
        <v>7.0000000000000001E-3</v>
      </c>
      <c r="AL35" s="57"/>
      <c r="AM35" s="58"/>
      <c r="AN35" s="58"/>
      <c r="AO35" s="58"/>
      <c r="AP35" s="58"/>
      <c r="AQ35" s="58"/>
      <c r="AR35" s="58"/>
      <c r="AS35" s="58"/>
      <c r="AT35" s="58">
        <f t="shared" si="5"/>
        <v>0</v>
      </c>
      <c r="AU35" s="33">
        <f t="shared" si="6"/>
        <v>0</v>
      </c>
      <c r="AV35" s="72">
        <f t="shared" si="11"/>
        <v>0</v>
      </c>
      <c r="AW35" s="75">
        <f t="shared" si="7"/>
        <v>7.0000000000000001E-3</v>
      </c>
      <c r="AX35" s="76">
        <f t="shared" si="8"/>
        <v>3.5000000000000003E-2</v>
      </c>
    </row>
    <row r="36" spans="2:50" x14ac:dyDescent="0.25">
      <c r="B36" s="58" t="s">
        <v>22</v>
      </c>
      <c r="C36" s="33">
        <v>47</v>
      </c>
      <c r="D36" s="58">
        <v>140</v>
      </c>
      <c r="E36" s="70">
        <v>140</v>
      </c>
      <c r="F36" s="57"/>
      <c r="G36" s="58"/>
      <c r="H36" s="58">
        <v>40</v>
      </c>
      <c r="I36" s="58"/>
      <c r="J36" s="58"/>
      <c r="K36" s="58"/>
      <c r="L36" s="58">
        <f t="shared" si="0"/>
        <v>40</v>
      </c>
      <c r="M36" s="33">
        <f t="shared" si="13"/>
        <v>1.88</v>
      </c>
      <c r="N36" s="71">
        <f t="shared" si="12"/>
        <v>1.1200000000000001</v>
      </c>
      <c r="O36" s="57"/>
      <c r="P36" s="58"/>
      <c r="Q36" s="58"/>
      <c r="R36" s="58"/>
      <c r="S36" s="58"/>
      <c r="T36" s="58">
        <v>50</v>
      </c>
      <c r="U36" s="58"/>
      <c r="V36" s="58"/>
      <c r="W36" s="58">
        <f t="shared" si="1"/>
        <v>50</v>
      </c>
      <c r="X36" s="33">
        <f t="shared" si="2"/>
        <v>2.35</v>
      </c>
      <c r="Y36" s="72">
        <f t="shared" si="9"/>
        <v>1.4</v>
      </c>
      <c r="Z36" s="73">
        <f t="shared" si="3"/>
        <v>2.52</v>
      </c>
      <c r="AA36" s="74">
        <v>140</v>
      </c>
      <c r="AB36" s="58">
        <v>140</v>
      </c>
      <c r="AC36" s="57"/>
      <c r="AD36" s="58"/>
      <c r="AE36" s="58">
        <v>50</v>
      </c>
      <c r="AF36" s="58"/>
      <c r="AG36" s="58"/>
      <c r="AH36" s="58"/>
      <c r="AI36" s="58">
        <f t="shared" si="4"/>
        <v>50</v>
      </c>
      <c r="AJ36" s="33">
        <f t="shared" si="14"/>
        <v>2.35</v>
      </c>
      <c r="AK36" s="71">
        <f t="shared" si="10"/>
        <v>0.35</v>
      </c>
      <c r="AL36" s="57"/>
      <c r="AM36" s="58"/>
      <c r="AN36" s="58"/>
      <c r="AO36" s="58"/>
      <c r="AP36" s="58"/>
      <c r="AQ36" s="58">
        <v>70</v>
      </c>
      <c r="AR36" s="58"/>
      <c r="AS36" s="58"/>
      <c r="AT36" s="58">
        <f t="shared" si="5"/>
        <v>70</v>
      </c>
      <c r="AU36" s="33">
        <f t="shared" si="6"/>
        <v>3.29</v>
      </c>
      <c r="AV36" s="72">
        <f t="shared" si="11"/>
        <v>0.49</v>
      </c>
      <c r="AW36" s="75">
        <f t="shared" si="7"/>
        <v>0.84</v>
      </c>
      <c r="AX36" s="76">
        <f t="shared" si="8"/>
        <v>3.36</v>
      </c>
    </row>
    <row r="37" spans="2:50" s="136" customFormat="1" x14ac:dyDescent="0.25">
      <c r="B37" s="28" t="s">
        <v>42</v>
      </c>
      <c r="C37" s="127">
        <v>130</v>
      </c>
      <c r="D37" s="28">
        <v>40</v>
      </c>
      <c r="E37" s="128">
        <v>40</v>
      </c>
      <c r="F37" s="129"/>
      <c r="G37" s="28"/>
      <c r="H37" s="28"/>
      <c r="I37" s="28">
        <v>150</v>
      </c>
      <c r="J37" s="28"/>
      <c r="K37" s="28"/>
      <c r="L37" s="28">
        <f t="shared" si="0"/>
        <v>150</v>
      </c>
      <c r="M37" s="127">
        <f t="shared" si="13"/>
        <v>19.5</v>
      </c>
      <c r="N37" s="130">
        <f t="shared" si="12"/>
        <v>4.2</v>
      </c>
      <c r="O37" s="129"/>
      <c r="P37" s="28"/>
      <c r="Q37" s="28"/>
      <c r="R37" s="28"/>
      <c r="S37" s="28"/>
      <c r="T37" s="28"/>
      <c r="U37" s="28"/>
      <c r="V37" s="28"/>
      <c r="W37" s="28">
        <f t="shared" si="1"/>
        <v>0</v>
      </c>
      <c r="X37" s="127">
        <f t="shared" si="2"/>
        <v>0</v>
      </c>
      <c r="Y37" s="131">
        <f t="shared" si="9"/>
        <v>0</v>
      </c>
      <c r="Z37" s="132">
        <f t="shared" si="3"/>
        <v>4.2</v>
      </c>
      <c r="AA37" s="133">
        <v>60</v>
      </c>
      <c r="AB37" s="28">
        <v>60</v>
      </c>
      <c r="AC37" s="129"/>
      <c r="AD37" s="28"/>
      <c r="AE37" s="28"/>
      <c r="AF37" s="28">
        <v>150</v>
      </c>
      <c r="AG37" s="28"/>
      <c r="AH37" s="28"/>
      <c r="AI37" s="28">
        <f t="shared" si="4"/>
        <v>150</v>
      </c>
      <c r="AJ37" s="127">
        <f t="shared" si="14"/>
        <v>19.5</v>
      </c>
      <c r="AK37" s="71">
        <f t="shared" si="10"/>
        <v>1.05</v>
      </c>
      <c r="AL37" s="129"/>
      <c r="AM37" s="28"/>
      <c r="AN37" s="28"/>
      <c r="AO37" s="28"/>
      <c r="AP37" s="28"/>
      <c r="AQ37" s="28"/>
      <c r="AR37" s="28"/>
      <c r="AS37" s="28"/>
      <c r="AT37" s="28">
        <f t="shared" si="5"/>
        <v>0</v>
      </c>
      <c r="AU37" s="127">
        <f t="shared" si="6"/>
        <v>0</v>
      </c>
      <c r="AV37" s="72">
        <f t="shared" si="11"/>
        <v>0</v>
      </c>
      <c r="AW37" s="134">
        <f t="shared" si="7"/>
        <v>1.05</v>
      </c>
      <c r="AX37" s="135">
        <f t="shared" si="8"/>
        <v>5.25</v>
      </c>
    </row>
    <row r="38" spans="2:50" s="136" customFormat="1" x14ac:dyDescent="0.25">
      <c r="B38" s="28" t="s">
        <v>43</v>
      </c>
      <c r="C38" s="127"/>
      <c r="D38" s="28">
        <v>140</v>
      </c>
      <c r="E38" s="128">
        <v>140</v>
      </c>
      <c r="F38" s="129"/>
      <c r="G38" s="28"/>
      <c r="H38" s="28"/>
      <c r="I38" s="28">
        <v>150</v>
      </c>
      <c r="J38" s="28"/>
      <c r="K38" s="28"/>
      <c r="L38" s="28">
        <f t="shared" si="0"/>
        <v>150</v>
      </c>
      <c r="M38" s="127">
        <f t="shared" si="13"/>
        <v>0</v>
      </c>
      <c r="N38" s="130">
        <f t="shared" si="12"/>
        <v>4.2</v>
      </c>
      <c r="O38" s="129"/>
      <c r="P38" s="28"/>
      <c r="Q38" s="28"/>
      <c r="R38" s="28"/>
      <c r="S38" s="28"/>
      <c r="T38" s="28"/>
      <c r="U38" s="28"/>
      <c r="V38" s="28"/>
      <c r="W38" s="28">
        <f t="shared" si="1"/>
        <v>0</v>
      </c>
      <c r="X38" s="127">
        <f t="shared" si="2"/>
        <v>0</v>
      </c>
      <c r="Y38" s="131">
        <f t="shared" si="9"/>
        <v>0</v>
      </c>
      <c r="Z38" s="132">
        <f t="shared" si="3"/>
        <v>4.2</v>
      </c>
      <c r="AA38" s="133">
        <v>140</v>
      </c>
      <c r="AB38" s="28">
        <v>140</v>
      </c>
      <c r="AC38" s="129"/>
      <c r="AD38" s="28"/>
      <c r="AE38" s="28"/>
      <c r="AF38" s="28">
        <v>150</v>
      </c>
      <c r="AG38" s="28"/>
      <c r="AH38" s="28"/>
      <c r="AI38" s="28">
        <f t="shared" si="4"/>
        <v>150</v>
      </c>
      <c r="AJ38" s="127">
        <f t="shared" si="14"/>
        <v>0</v>
      </c>
      <c r="AK38" s="71">
        <f t="shared" si="10"/>
        <v>1.05</v>
      </c>
      <c r="AL38" s="129"/>
      <c r="AM38" s="28"/>
      <c r="AN38" s="28"/>
      <c r="AO38" s="28"/>
      <c r="AP38" s="28"/>
      <c r="AQ38" s="28"/>
      <c r="AR38" s="28"/>
      <c r="AS38" s="28"/>
      <c r="AT38" s="28">
        <f t="shared" si="5"/>
        <v>0</v>
      </c>
      <c r="AU38" s="127">
        <f t="shared" si="6"/>
        <v>0</v>
      </c>
      <c r="AV38" s="72">
        <f t="shared" si="11"/>
        <v>0</v>
      </c>
      <c r="AW38" s="134">
        <f t="shared" si="7"/>
        <v>1.05</v>
      </c>
      <c r="AX38" s="135">
        <f t="shared" si="8"/>
        <v>5.25</v>
      </c>
    </row>
    <row r="39" spans="2:50" x14ac:dyDescent="0.25">
      <c r="B39" s="58" t="s">
        <v>25</v>
      </c>
      <c r="C39" s="33">
        <v>55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3"/>
        <v>0</v>
      </c>
      <c r="N39" s="71">
        <f t="shared" si="12"/>
        <v>0</v>
      </c>
      <c r="O39" s="57">
        <v>23.5</v>
      </c>
      <c r="P39" s="58">
        <v>66.8</v>
      </c>
      <c r="Q39" s="58"/>
      <c r="R39" s="58"/>
      <c r="S39" s="58"/>
      <c r="T39" s="58"/>
      <c r="U39" s="58"/>
      <c r="V39" s="58"/>
      <c r="W39" s="58">
        <f t="shared" si="1"/>
        <v>90.3</v>
      </c>
      <c r="X39" s="33">
        <f t="shared" si="2"/>
        <v>4.9664999999999999</v>
      </c>
      <c r="Y39" s="72">
        <f t="shared" si="9"/>
        <v>2.5284</v>
      </c>
      <c r="Z39" s="73">
        <f t="shared" si="3"/>
        <v>2.5284</v>
      </c>
      <c r="AA39" s="74">
        <v>140</v>
      </c>
      <c r="AB39" s="58">
        <v>140</v>
      </c>
      <c r="AC39" s="57"/>
      <c r="AD39" s="58"/>
      <c r="AE39" s="58"/>
      <c r="AF39" s="58"/>
      <c r="AG39" s="58"/>
      <c r="AH39" s="58"/>
      <c r="AI39" s="58">
        <f t="shared" si="4"/>
        <v>0</v>
      </c>
      <c r="AJ39" s="33">
        <f t="shared" si="14"/>
        <v>0</v>
      </c>
      <c r="AK39" s="71">
        <f t="shared" si="10"/>
        <v>0</v>
      </c>
      <c r="AL39" s="57">
        <v>35.299999999999997</v>
      </c>
      <c r="AM39" s="58">
        <v>80.099999999999994</v>
      </c>
      <c r="AN39" s="58"/>
      <c r="AO39" s="58"/>
      <c r="AP39" s="58"/>
      <c r="AQ39" s="58"/>
      <c r="AR39" s="58"/>
      <c r="AS39" s="58"/>
      <c r="AT39" s="58">
        <f t="shared" si="5"/>
        <v>115.39999999999999</v>
      </c>
      <c r="AU39" s="33">
        <f t="shared" si="6"/>
        <v>6.3469999999999995</v>
      </c>
      <c r="AV39" s="72">
        <f t="shared" si="11"/>
        <v>0.80779999999999996</v>
      </c>
      <c r="AW39" s="75">
        <f t="shared" si="7"/>
        <v>0.80779999999999996</v>
      </c>
      <c r="AX39" s="76">
        <f t="shared" si="8"/>
        <v>3.3361999999999998</v>
      </c>
    </row>
    <row r="40" spans="2:50" x14ac:dyDescent="0.25">
      <c r="B40" s="58" t="s">
        <v>24</v>
      </c>
      <c r="C40" s="33">
        <v>50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3"/>
        <v>0</v>
      </c>
      <c r="N40" s="71">
        <f t="shared" si="12"/>
        <v>0</v>
      </c>
      <c r="O40" s="57">
        <v>15.2</v>
      </c>
      <c r="P40" s="58"/>
      <c r="Q40" s="58"/>
      <c r="R40" s="58"/>
      <c r="S40" s="58"/>
      <c r="T40" s="58"/>
      <c r="U40" s="58"/>
      <c r="V40" s="58"/>
      <c r="W40" s="58">
        <f t="shared" si="1"/>
        <v>15.2</v>
      </c>
      <c r="X40" s="33">
        <f t="shared" si="2"/>
        <v>0.76</v>
      </c>
      <c r="Y40" s="72">
        <f t="shared" si="9"/>
        <v>0.42559999999999998</v>
      </c>
      <c r="Z40" s="73">
        <f t="shared" si="3"/>
        <v>0.42559999999999998</v>
      </c>
      <c r="AA40" s="74">
        <v>60</v>
      </c>
      <c r="AB40" s="58">
        <v>60</v>
      </c>
      <c r="AC40" s="57"/>
      <c r="AD40" s="58"/>
      <c r="AE40" s="58"/>
      <c r="AF40" s="58"/>
      <c r="AG40" s="58"/>
      <c r="AH40" s="58"/>
      <c r="AI40" s="58">
        <f t="shared" si="4"/>
        <v>0</v>
      </c>
      <c r="AJ40" s="33">
        <f t="shared" si="14"/>
        <v>0</v>
      </c>
      <c r="AK40" s="71">
        <f t="shared" si="10"/>
        <v>0</v>
      </c>
      <c r="AL40" s="57">
        <v>22.8</v>
      </c>
      <c r="AM40" s="58"/>
      <c r="AN40" s="58"/>
      <c r="AO40" s="58"/>
      <c r="AP40" s="58"/>
      <c r="AQ40" s="58"/>
      <c r="AR40" s="58"/>
      <c r="AS40" s="58"/>
      <c r="AT40" s="58">
        <f t="shared" si="5"/>
        <v>22.8</v>
      </c>
      <c r="AU40" s="33">
        <f t="shared" si="6"/>
        <v>1.1399999999999999</v>
      </c>
      <c r="AV40" s="72">
        <f t="shared" si="11"/>
        <v>0.15959999999999999</v>
      </c>
      <c r="AW40" s="75">
        <f t="shared" si="7"/>
        <v>0.15959999999999999</v>
      </c>
      <c r="AX40" s="76">
        <f t="shared" si="8"/>
        <v>0.58519999999999994</v>
      </c>
    </row>
    <row r="41" spans="2:50" x14ac:dyDescent="0.25">
      <c r="B41" s="58" t="s">
        <v>16</v>
      </c>
      <c r="C41" s="33">
        <v>75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3"/>
        <v>0</v>
      </c>
      <c r="N41" s="71">
        <f t="shared" si="12"/>
        <v>0</v>
      </c>
      <c r="O41" s="57">
        <v>10.4</v>
      </c>
      <c r="P41" s="58">
        <v>12.5</v>
      </c>
      <c r="Q41" s="58">
        <v>37.200000000000003</v>
      </c>
      <c r="R41" s="58"/>
      <c r="S41" s="58"/>
      <c r="T41" s="58"/>
      <c r="U41" s="58"/>
      <c r="V41" s="58"/>
      <c r="W41" s="58">
        <f t="shared" si="1"/>
        <v>60.1</v>
      </c>
      <c r="X41" s="33">
        <f t="shared" si="2"/>
        <v>4.5075000000000003</v>
      </c>
      <c r="Y41" s="72">
        <f t="shared" si="9"/>
        <v>1.6827999999999999</v>
      </c>
      <c r="Z41" s="73">
        <f t="shared" si="3"/>
        <v>1.6827999999999999</v>
      </c>
      <c r="AA41" s="74">
        <v>140</v>
      </c>
      <c r="AB41" s="58">
        <v>140</v>
      </c>
      <c r="AC41" s="57"/>
      <c r="AD41" s="58"/>
      <c r="AE41" s="58"/>
      <c r="AF41" s="58"/>
      <c r="AG41" s="58"/>
      <c r="AH41" s="58"/>
      <c r="AI41" s="58">
        <f t="shared" si="4"/>
        <v>0</v>
      </c>
      <c r="AJ41" s="33">
        <f t="shared" si="14"/>
        <v>0</v>
      </c>
      <c r="AK41" s="71">
        <f t="shared" si="10"/>
        <v>0</v>
      </c>
      <c r="AL41" s="57">
        <v>15.6</v>
      </c>
      <c r="AM41" s="58">
        <v>15</v>
      </c>
      <c r="AN41" s="58">
        <v>39.700000000000003</v>
      </c>
      <c r="AO41" s="58"/>
      <c r="AP41" s="58"/>
      <c r="AQ41" s="58"/>
      <c r="AR41" s="58"/>
      <c r="AS41" s="58"/>
      <c r="AT41" s="58">
        <f t="shared" si="5"/>
        <v>70.300000000000011</v>
      </c>
      <c r="AU41" s="33">
        <f t="shared" si="6"/>
        <v>5.2725000000000009</v>
      </c>
      <c r="AV41" s="72">
        <f t="shared" si="11"/>
        <v>0.49210000000000009</v>
      </c>
      <c r="AW41" s="75">
        <f t="shared" si="7"/>
        <v>0.49210000000000009</v>
      </c>
      <c r="AX41" s="76">
        <f t="shared" si="8"/>
        <v>2.1749000000000001</v>
      </c>
    </row>
    <row r="42" spans="2:50" x14ac:dyDescent="0.25">
      <c r="B42" s="58" t="s">
        <v>83</v>
      </c>
      <c r="C42" s="33">
        <v>180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3"/>
        <v>0</v>
      </c>
      <c r="N42" s="71">
        <f t="shared" si="12"/>
        <v>0</v>
      </c>
      <c r="O42" s="57">
        <v>30.4</v>
      </c>
      <c r="P42" s="58"/>
      <c r="Q42" s="58"/>
      <c r="R42" s="58"/>
      <c r="S42" s="58"/>
      <c r="T42" s="58"/>
      <c r="U42" s="58"/>
      <c r="V42" s="58"/>
      <c r="W42" s="58">
        <f t="shared" si="1"/>
        <v>30.4</v>
      </c>
      <c r="X42" s="33">
        <f t="shared" si="2"/>
        <v>5.4720000000000004</v>
      </c>
      <c r="Y42" s="72">
        <f t="shared" si="9"/>
        <v>0.85119999999999996</v>
      </c>
      <c r="Z42" s="73">
        <f t="shared" si="3"/>
        <v>0.85119999999999996</v>
      </c>
      <c r="AA42" s="74">
        <v>60</v>
      </c>
      <c r="AB42" s="58">
        <v>60</v>
      </c>
      <c r="AC42" s="57"/>
      <c r="AD42" s="58"/>
      <c r="AE42" s="58"/>
      <c r="AF42" s="58"/>
      <c r="AG42" s="58"/>
      <c r="AH42" s="58"/>
      <c r="AI42" s="58">
        <f t="shared" si="4"/>
        <v>0</v>
      </c>
      <c r="AJ42" s="33">
        <f t="shared" si="14"/>
        <v>0</v>
      </c>
      <c r="AK42" s="71">
        <f t="shared" si="10"/>
        <v>0</v>
      </c>
      <c r="AL42" s="57">
        <v>45.6</v>
      </c>
      <c r="AM42" s="58"/>
      <c r="AN42" s="58"/>
      <c r="AO42" s="58"/>
      <c r="AP42" s="58"/>
      <c r="AQ42" s="58"/>
      <c r="AR42" s="58"/>
      <c r="AS42" s="58"/>
      <c r="AT42" s="58">
        <f t="shared" si="5"/>
        <v>45.6</v>
      </c>
      <c r="AU42" s="33">
        <f t="shared" si="6"/>
        <v>8.2080000000000002</v>
      </c>
      <c r="AV42" s="72">
        <f t="shared" si="11"/>
        <v>0.31919999999999998</v>
      </c>
      <c r="AW42" s="75">
        <f t="shared" si="7"/>
        <v>0.31919999999999998</v>
      </c>
      <c r="AX42" s="76">
        <f t="shared" si="8"/>
        <v>1.1703999999999999</v>
      </c>
    </row>
    <row r="43" spans="2:50" x14ac:dyDescent="0.25">
      <c r="B43" s="58" t="s">
        <v>46</v>
      </c>
      <c r="C43" s="33">
        <v>45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3"/>
        <v>0</v>
      </c>
      <c r="N43" s="71">
        <f t="shared" si="12"/>
        <v>0</v>
      </c>
      <c r="O43" s="57">
        <v>14.4</v>
      </c>
      <c r="P43" s="58">
        <v>12</v>
      </c>
      <c r="Q43" s="58">
        <v>14.4</v>
      </c>
      <c r="R43" s="58"/>
      <c r="S43" s="58"/>
      <c r="T43" s="58"/>
      <c r="U43" s="58"/>
      <c r="V43" s="58"/>
      <c r="W43" s="58">
        <f t="shared" si="1"/>
        <v>40.799999999999997</v>
      </c>
      <c r="X43" s="33">
        <f t="shared" si="2"/>
        <v>1.8359999999999999</v>
      </c>
      <c r="Y43" s="72">
        <f t="shared" si="9"/>
        <v>1.1423999999999999</v>
      </c>
      <c r="Z43" s="73">
        <f t="shared" si="3"/>
        <v>1.1423999999999999</v>
      </c>
      <c r="AA43" s="74">
        <v>140</v>
      </c>
      <c r="AB43" s="58">
        <v>140</v>
      </c>
      <c r="AC43" s="57"/>
      <c r="AD43" s="58"/>
      <c r="AE43" s="58"/>
      <c r="AF43" s="58"/>
      <c r="AG43" s="58"/>
      <c r="AH43" s="58"/>
      <c r="AI43" s="58">
        <f t="shared" si="4"/>
        <v>0</v>
      </c>
      <c r="AJ43" s="33">
        <f t="shared" si="14"/>
        <v>0</v>
      </c>
      <c r="AK43" s="71">
        <f t="shared" si="10"/>
        <v>0</v>
      </c>
      <c r="AL43" s="57">
        <v>21.6</v>
      </c>
      <c r="AM43" s="58">
        <v>14.4</v>
      </c>
      <c r="AN43" s="58">
        <v>15.4</v>
      </c>
      <c r="AO43" s="58"/>
      <c r="AP43" s="58"/>
      <c r="AQ43" s="58"/>
      <c r="AR43" s="58"/>
      <c r="AS43" s="58"/>
      <c r="AT43" s="58">
        <f t="shared" si="5"/>
        <v>51.4</v>
      </c>
      <c r="AU43" s="33">
        <f t="shared" si="6"/>
        <v>2.3130000000000002</v>
      </c>
      <c r="AV43" s="72">
        <f t="shared" si="11"/>
        <v>0.35980000000000001</v>
      </c>
      <c r="AW43" s="75">
        <f t="shared" si="7"/>
        <v>0.35980000000000001</v>
      </c>
      <c r="AX43" s="76">
        <f t="shared" si="8"/>
        <v>1.5021999999999998</v>
      </c>
    </row>
    <row r="44" spans="2:50" x14ac:dyDescent="0.25">
      <c r="B44" s="58" t="s">
        <v>81</v>
      </c>
      <c r="C44" s="33">
        <v>125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3"/>
        <v>0</v>
      </c>
      <c r="N44" s="71">
        <f t="shared" si="12"/>
        <v>0</v>
      </c>
      <c r="O44" s="57">
        <v>8</v>
      </c>
      <c r="P44" s="58">
        <v>2.2999999999999998</v>
      </c>
      <c r="Q44" s="58"/>
      <c r="R44" s="58"/>
      <c r="S44" s="58"/>
      <c r="T44" s="58"/>
      <c r="U44" s="58"/>
      <c r="V44" s="58"/>
      <c r="W44" s="58">
        <f t="shared" si="1"/>
        <v>10.3</v>
      </c>
      <c r="X44" s="33">
        <f t="shared" si="2"/>
        <v>1.2875000000000001</v>
      </c>
      <c r="Y44" s="72">
        <f t="shared" si="9"/>
        <v>0.28840000000000005</v>
      </c>
      <c r="Z44" s="73">
        <f t="shared" si="3"/>
        <v>0.28840000000000005</v>
      </c>
      <c r="AA44" s="74">
        <v>60</v>
      </c>
      <c r="AB44" s="58">
        <v>60</v>
      </c>
      <c r="AC44" s="57"/>
      <c r="AD44" s="58"/>
      <c r="AE44" s="58"/>
      <c r="AF44" s="58"/>
      <c r="AG44" s="58"/>
      <c r="AH44" s="58"/>
      <c r="AI44" s="58">
        <f t="shared" si="4"/>
        <v>0</v>
      </c>
      <c r="AJ44" s="33">
        <f t="shared" si="14"/>
        <v>0</v>
      </c>
      <c r="AK44" s="71">
        <f t="shared" si="10"/>
        <v>0</v>
      </c>
      <c r="AL44" s="57">
        <v>12</v>
      </c>
      <c r="AM44" s="58">
        <v>3</v>
      </c>
      <c r="AN44" s="58"/>
      <c r="AO44" s="58"/>
      <c r="AP44" s="58"/>
      <c r="AQ44" s="58"/>
      <c r="AR44" s="58"/>
      <c r="AS44" s="58"/>
      <c r="AT44" s="58">
        <f t="shared" si="5"/>
        <v>15</v>
      </c>
      <c r="AU44" s="33">
        <f t="shared" si="6"/>
        <v>1.875</v>
      </c>
      <c r="AV44" s="72">
        <f t="shared" si="11"/>
        <v>0.105</v>
      </c>
      <c r="AW44" s="75">
        <f t="shared" si="7"/>
        <v>0.105</v>
      </c>
      <c r="AX44" s="76">
        <f t="shared" si="8"/>
        <v>0.39340000000000003</v>
      </c>
    </row>
    <row r="45" spans="2:50" x14ac:dyDescent="0.25">
      <c r="B45" s="58" t="s">
        <v>49</v>
      </c>
      <c r="C45" s="33">
        <v>410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3"/>
        <v>0</v>
      </c>
      <c r="N45" s="71">
        <f t="shared" si="12"/>
        <v>0</v>
      </c>
      <c r="O45" s="57"/>
      <c r="P45" s="58">
        <v>24</v>
      </c>
      <c r="Q45" s="58">
        <v>132</v>
      </c>
      <c r="R45" s="58"/>
      <c r="S45" s="58"/>
      <c r="T45" s="58"/>
      <c r="U45" s="58"/>
      <c r="V45" s="58"/>
      <c r="W45" s="58">
        <f t="shared" si="1"/>
        <v>156</v>
      </c>
      <c r="X45" s="33">
        <f t="shared" si="2"/>
        <v>63.96</v>
      </c>
      <c r="Y45" s="72">
        <f t="shared" si="9"/>
        <v>4.3680000000000003</v>
      </c>
      <c r="Z45" s="73">
        <f t="shared" si="3"/>
        <v>4.3680000000000003</v>
      </c>
      <c r="AA45" s="74">
        <v>140</v>
      </c>
      <c r="AB45" s="58">
        <v>140</v>
      </c>
      <c r="AC45" s="57"/>
      <c r="AD45" s="58"/>
      <c r="AE45" s="58"/>
      <c r="AF45" s="58"/>
      <c r="AG45" s="58"/>
      <c r="AH45" s="58"/>
      <c r="AI45" s="58">
        <f t="shared" si="4"/>
        <v>0</v>
      </c>
      <c r="AJ45" s="33">
        <f t="shared" si="14"/>
        <v>0</v>
      </c>
      <c r="AK45" s="71">
        <f t="shared" si="10"/>
        <v>0</v>
      </c>
      <c r="AL45" s="57"/>
      <c r="AM45" s="58">
        <v>36</v>
      </c>
      <c r="AN45" s="58">
        <v>140.80000000000001</v>
      </c>
      <c r="AO45" s="58"/>
      <c r="AP45" s="58"/>
      <c r="AQ45" s="58"/>
      <c r="AR45" s="58"/>
      <c r="AS45" s="58"/>
      <c r="AT45" s="58">
        <f t="shared" si="5"/>
        <v>176.8</v>
      </c>
      <c r="AU45" s="33">
        <f t="shared" si="6"/>
        <v>72.488</v>
      </c>
      <c r="AV45" s="72">
        <f t="shared" si="11"/>
        <v>1.2376</v>
      </c>
      <c r="AW45" s="75">
        <f t="shared" si="7"/>
        <v>1.2376</v>
      </c>
      <c r="AX45" s="76">
        <f t="shared" si="8"/>
        <v>5.6056000000000008</v>
      </c>
    </row>
    <row r="46" spans="2:50" x14ac:dyDescent="0.25">
      <c r="B46" s="58" t="s">
        <v>116</v>
      </c>
      <c r="C46" s="33">
        <v>75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3"/>
        <v>0</v>
      </c>
      <c r="N46" s="71">
        <f t="shared" si="12"/>
        <v>0</v>
      </c>
      <c r="O46" s="57"/>
      <c r="P46" s="58"/>
      <c r="Q46" s="58">
        <v>81.599999999999994</v>
      </c>
      <c r="R46" s="58"/>
      <c r="S46" s="58"/>
      <c r="T46" s="58"/>
      <c r="U46" s="58"/>
      <c r="V46" s="58"/>
      <c r="W46" s="58">
        <f t="shared" si="1"/>
        <v>81.599999999999994</v>
      </c>
      <c r="X46" s="33">
        <f t="shared" si="2"/>
        <v>6.12</v>
      </c>
      <c r="Y46" s="72">
        <f t="shared" si="9"/>
        <v>2.2847999999999997</v>
      </c>
      <c r="Z46" s="73">
        <f t="shared" si="3"/>
        <v>2.2847999999999997</v>
      </c>
      <c r="AA46" s="74">
        <v>60</v>
      </c>
      <c r="AB46" s="58">
        <v>60</v>
      </c>
      <c r="AC46" s="57"/>
      <c r="AD46" s="58"/>
      <c r="AE46" s="58"/>
      <c r="AF46" s="58"/>
      <c r="AG46" s="58"/>
      <c r="AH46" s="58"/>
      <c r="AI46" s="58">
        <f t="shared" si="4"/>
        <v>0</v>
      </c>
      <c r="AJ46" s="33">
        <f t="shared" si="14"/>
        <v>0</v>
      </c>
      <c r="AK46" s="71">
        <f t="shared" si="10"/>
        <v>0</v>
      </c>
      <c r="AL46" s="57"/>
      <c r="AM46" s="58"/>
      <c r="AN46" s="58">
        <v>87</v>
      </c>
      <c r="AO46" s="58"/>
      <c r="AP46" s="58"/>
      <c r="AQ46" s="58"/>
      <c r="AR46" s="58"/>
      <c r="AS46" s="58"/>
      <c r="AT46" s="58">
        <f t="shared" si="5"/>
        <v>87</v>
      </c>
      <c r="AU46" s="33">
        <f t="shared" si="6"/>
        <v>6.5250000000000004</v>
      </c>
      <c r="AV46" s="72">
        <f t="shared" si="11"/>
        <v>0.60899999999999999</v>
      </c>
      <c r="AW46" s="75">
        <f t="shared" si="7"/>
        <v>0.60899999999999999</v>
      </c>
      <c r="AX46" s="76">
        <f t="shared" si="8"/>
        <v>2.8937999999999997</v>
      </c>
    </row>
    <row r="47" spans="2:50" x14ac:dyDescent="0.25">
      <c r="B47" s="58" t="s">
        <v>37</v>
      </c>
      <c r="C47" s="33">
        <v>50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3"/>
        <v>0</v>
      </c>
      <c r="N47" s="71">
        <f t="shared" si="12"/>
        <v>0</v>
      </c>
      <c r="O47" s="57"/>
      <c r="P47" s="58"/>
      <c r="Q47" s="58"/>
      <c r="R47" s="58">
        <v>120</v>
      </c>
      <c r="S47" s="58"/>
      <c r="T47" s="58"/>
      <c r="U47" s="58"/>
      <c r="V47" s="58"/>
      <c r="W47" s="58">
        <f t="shared" si="1"/>
        <v>120</v>
      </c>
      <c r="X47" s="33">
        <f t="shared" si="2"/>
        <v>6</v>
      </c>
      <c r="Y47" s="72">
        <f t="shared" si="9"/>
        <v>3.36</v>
      </c>
      <c r="Z47" s="73">
        <f t="shared" si="3"/>
        <v>3.36</v>
      </c>
      <c r="AA47" s="74">
        <v>140</v>
      </c>
      <c r="AB47" s="58">
        <v>140</v>
      </c>
      <c r="AC47" s="57"/>
      <c r="AD47" s="58"/>
      <c r="AE47" s="58"/>
      <c r="AF47" s="58"/>
      <c r="AG47" s="58"/>
      <c r="AH47" s="58"/>
      <c r="AI47" s="58">
        <f t="shared" si="4"/>
        <v>0</v>
      </c>
      <c r="AJ47" s="33">
        <f t="shared" si="14"/>
        <v>0</v>
      </c>
      <c r="AK47" s="71">
        <f t="shared" si="10"/>
        <v>0</v>
      </c>
      <c r="AL47" s="57"/>
      <c r="AM47" s="58"/>
      <c r="AN47" s="58"/>
      <c r="AO47" s="58">
        <v>120</v>
      </c>
      <c r="AP47" s="58"/>
      <c r="AQ47" s="58"/>
      <c r="AR47" s="58"/>
      <c r="AS47" s="58"/>
      <c r="AT47" s="58">
        <f t="shared" si="5"/>
        <v>120</v>
      </c>
      <c r="AU47" s="33">
        <f t="shared" si="6"/>
        <v>6</v>
      </c>
      <c r="AV47" s="72">
        <f t="shared" si="11"/>
        <v>0.84</v>
      </c>
      <c r="AW47" s="75">
        <f t="shared" si="7"/>
        <v>0.84</v>
      </c>
      <c r="AX47" s="76">
        <f t="shared" si="8"/>
        <v>4.2</v>
      </c>
    </row>
    <row r="48" spans="2:50" x14ac:dyDescent="0.25">
      <c r="B48" s="58" t="s">
        <v>96</v>
      </c>
      <c r="C48" s="33">
        <v>150</v>
      </c>
      <c r="D48" s="58">
        <v>140</v>
      </c>
      <c r="E48" s="70">
        <v>140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3"/>
        <v>0</v>
      </c>
      <c r="N48" s="71">
        <f t="shared" si="12"/>
        <v>0</v>
      </c>
      <c r="O48" s="57"/>
      <c r="P48" s="58"/>
      <c r="Q48" s="58"/>
      <c r="R48" s="58"/>
      <c r="S48" s="58">
        <v>25</v>
      </c>
      <c r="T48" s="58"/>
      <c r="U48" s="58"/>
      <c r="V48" s="58"/>
      <c r="W48" s="58">
        <f t="shared" si="1"/>
        <v>25</v>
      </c>
      <c r="X48" s="33">
        <f t="shared" si="2"/>
        <v>3.75</v>
      </c>
      <c r="Y48" s="72">
        <f t="shared" si="9"/>
        <v>0.7</v>
      </c>
      <c r="Z48" s="73">
        <f t="shared" si="3"/>
        <v>0.7</v>
      </c>
      <c r="AA48" s="74">
        <v>140</v>
      </c>
      <c r="AB48" s="58">
        <v>140</v>
      </c>
      <c r="AC48" s="57"/>
      <c r="AD48" s="58"/>
      <c r="AE48" s="58"/>
      <c r="AF48" s="58"/>
      <c r="AG48" s="58"/>
      <c r="AH48" s="58"/>
      <c r="AI48" s="58">
        <f t="shared" si="4"/>
        <v>0</v>
      </c>
      <c r="AJ48" s="33">
        <f t="shared" si="14"/>
        <v>0</v>
      </c>
      <c r="AK48" s="71">
        <f t="shared" si="10"/>
        <v>0</v>
      </c>
      <c r="AL48" s="57"/>
      <c r="AM48" s="58"/>
      <c r="AN48" s="58"/>
      <c r="AO48" s="58"/>
      <c r="AP48" s="58">
        <v>25</v>
      </c>
      <c r="AQ48" s="58"/>
      <c r="AR48" s="58"/>
      <c r="AS48" s="58"/>
      <c r="AT48" s="58">
        <f t="shared" si="5"/>
        <v>25</v>
      </c>
      <c r="AU48" s="33">
        <f t="shared" si="6"/>
        <v>3.75</v>
      </c>
      <c r="AV48" s="72">
        <f t="shared" si="11"/>
        <v>0.17499999999999999</v>
      </c>
      <c r="AW48" s="75">
        <f t="shared" si="7"/>
        <v>0.17499999999999999</v>
      </c>
      <c r="AX48" s="76">
        <f t="shared" si="8"/>
        <v>0.875</v>
      </c>
    </row>
    <row r="49" spans="2:50" x14ac:dyDescent="0.25">
      <c r="B49" s="58" t="s">
        <v>23</v>
      </c>
      <c r="C49" s="33">
        <v>45</v>
      </c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>
        <f t="shared" si="0"/>
        <v>0</v>
      </c>
      <c r="M49" s="33">
        <f t="shared" si="13"/>
        <v>0</v>
      </c>
      <c r="N49" s="71">
        <f t="shared" si="12"/>
        <v>0</v>
      </c>
      <c r="O49" s="57"/>
      <c r="P49" s="58"/>
      <c r="Q49" s="58"/>
      <c r="R49" s="58"/>
      <c r="S49" s="58"/>
      <c r="T49" s="58"/>
      <c r="U49" s="58">
        <v>50</v>
      </c>
      <c r="V49" s="58"/>
      <c r="W49" s="58">
        <f t="shared" si="1"/>
        <v>50</v>
      </c>
      <c r="X49" s="33">
        <f t="shared" si="2"/>
        <v>2.25</v>
      </c>
      <c r="Y49" s="72">
        <f t="shared" si="9"/>
        <v>1.4</v>
      </c>
      <c r="Z49" s="73">
        <f t="shared" si="3"/>
        <v>1.4</v>
      </c>
      <c r="AA49" s="74">
        <v>60</v>
      </c>
      <c r="AB49" s="58">
        <v>60</v>
      </c>
      <c r="AC49" s="57"/>
      <c r="AD49" s="58"/>
      <c r="AE49" s="58"/>
      <c r="AF49" s="58"/>
      <c r="AG49" s="58"/>
      <c r="AH49" s="58"/>
      <c r="AI49" s="58">
        <f t="shared" si="4"/>
        <v>0</v>
      </c>
      <c r="AJ49" s="33">
        <f t="shared" si="14"/>
        <v>0</v>
      </c>
      <c r="AK49" s="71">
        <f t="shared" si="10"/>
        <v>0</v>
      </c>
      <c r="AL49" s="57"/>
      <c r="AM49" s="58"/>
      <c r="AN49" s="58"/>
      <c r="AO49" s="58"/>
      <c r="AP49" s="58"/>
      <c r="AQ49" s="58"/>
      <c r="AR49" s="58">
        <v>70</v>
      </c>
      <c r="AS49" s="58"/>
      <c r="AT49" s="58">
        <f t="shared" si="5"/>
        <v>70</v>
      </c>
      <c r="AU49" s="33">
        <f t="shared" si="6"/>
        <v>3.15</v>
      </c>
      <c r="AV49" s="72">
        <f t="shared" si="11"/>
        <v>0.49</v>
      </c>
      <c r="AW49" s="75">
        <f t="shared" si="7"/>
        <v>0.49</v>
      </c>
      <c r="AX49" s="76">
        <f t="shared" si="8"/>
        <v>1.89</v>
      </c>
    </row>
    <row r="50" spans="2:50" ht="16.5" thickBot="1" x14ac:dyDescent="0.3">
      <c r="B50" s="58" t="s">
        <v>102</v>
      </c>
      <c r="C50" s="33">
        <v>13</v>
      </c>
      <c r="D50" s="58">
        <v>140</v>
      </c>
      <c r="E50" s="70">
        <v>140</v>
      </c>
      <c r="F50" s="93"/>
      <c r="G50" s="94"/>
      <c r="H50" s="94"/>
      <c r="I50" s="94"/>
      <c r="J50" s="94">
        <v>250</v>
      </c>
      <c r="K50" s="94"/>
      <c r="L50" s="94">
        <f t="shared" si="0"/>
        <v>250</v>
      </c>
      <c r="M50" s="95">
        <f t="shared" si="13"/>
        <v>3.25</v>
      </c>
      <c r="N50" s="96">
        <f t="shared" si="12"/>
        <v>7</v>
      </c>
      <c r="O50" s="93"/>
      <c r="P50" s="94"/>
      <c r="Q50" s="94"/>
      <c r="R50" s="94"/>
      <c r="S50" s="94"/>
      <c r="T50" s="94"/>
      <c r="U50" s="94"/>
      <c r="V50" s="94">
        <v>250</v>
      </c>
      <c r="W50" s="94">
        <f t="shared" si="1"/>
        <v>250</v>
      </c>
      <c r="X50" s="95">
        <f t="shared" si="2"/>
        <v>3.25</v>
      </c>
      <c r="Y50" s="97">
        <f t="shared" si="9"/>
        <v>7</v>
      </c>
      <c r="Z50" s="98">
        <f t="shared" si="3"/>
        <v>14</v>
      </c>
      <c r="AA50" s="74">
        <v>140</v>
      </c>
      <c r="AB50" s="58">
        <v>140</v>
      </c>
      <c r="AC50" s="57"/>
      <c r="AD50" s="58"/>
      <c r="AE50" s="58"/>
      <c r="AF50" s="58"/>
      <c r="AG50" s="58">
        <v>250</v>
      </c>
      <c r="AH50" s="58"/>
      <c r="AI50" s="58">
        <f t="shared" si="4"/>
        <v>250</v>
      </c>
      <c r="AJ50" s="33">
        <f t="shared" si="14"/>
        <v>3.25</v>
      </c>
      <c r="AK50" s="71">
        <f t="shared" si="10"/>
        <v>1.75</v>
      </c>
      <c r="AL50" s="93"/>
      <c r="AM50" s="94"/>
      <c r="AN50" s="94"/>
      <c r="AO50" s="94"/>
      <c r="AP50" s="94"/>
      <c r="AQ50" s="94"/>
      <c r="AR50" s="94"/>
      <c r="AS50" s="94">
        <v>250</v>
      </c>
      <c r="AT50" s="94">
        <f t="shared" si="5"/>
        <v>250</v>
      </c>
      <c r="AU50" s="33">
        <f t="shared" si="6"/>
        <v>3.25</v>
      </c>
      <c r="AV50" s="72">
        <f t="shared" si="11"/>
        <v>1.75</v>
      </c>
      <c r="AW50" s="99">
        <f t="shared" si="7"/>
        <v>3.5</v>
      </c>
      <c r="AX50" s="76">
        <f t="shared" si="8"/>
        <v>17.5</v>
      </c>
    </row>
    <row r="51" spans="2:50" ht="16.5" thickBot="1" x14ac:dyDescent="0.3">
      <c r="B51" s="58" t="s">
        <v>175</v>
      </c>
      <c r="C51" s="33">
        <v>120</v>
      </c>
      <c r="D51" s="58">
        <v>140</v>
      </c>
      <c r="E51" s="70">
        <v>140</v>
      </c>
      <c r="F51" s="93"/>
      <c r="G51" s="94"/>
      <c r="H51" s="94"/>
      <c r="I51" s="94"/>
      <c r="J51" s="94"/>
      <c r="K51" s="94">
        <v>169</v>
      </c>
      <c r="L51" s="94">
        <f t="shared" si="0"/>
        <v>169</v>
      </c>
      <c r="M51" s="95">
        <f t="shared" si="13"/>
        <v>20.28</v>
      </c>
      <c r="N51" s="96">
        <f t="shared" si="12"/>
        <v>4.7320000000000002</v>
      </c>
      <c r="O51" s="93"/>
      <c r="P51" s="94"/>
      <c r="Q51" s="94"/>
      <c r="R51" s="94"/>
      <c r="S51" s="94"/>
      <c r="T51" s="94"/>
      <c r="U51" s="94"/>
      <c r="V51" s="94"/>
      <c r="W51" s="94">
        <f t="shared" si="1"/>
        <v>0</v>
      </c>
      <c r="X51" s="95">
        <f t="shared" si="2"/>
        <v>0</v>
      </c>
      <c r="Y51" s="97">
        <f t="shared" si="9"/>
        <v>0</v>
      </c>
      <c r="Z51" s="98">
        <f t="shared" si="3"/>
        <v>4.7320000000000002</v>
      </c>
      <c r="AA51" s="74">
        <v>140</v>
      </c>
      <c r="AB51" s="58">
        <v>140</v>
      </c>
      <c r="AC51" s="57"/>
      <c r="AD51" s="58"/>
      <c r="AE51" s="58"/>
      <c r="AF51" s="58"/>
      <c r="AG51" s="58"/>
      <c r="AH51" s="58">
        <v>118</v>
      </c>
      <c r="AI51" s="58">
        <f t="shared" si="4"/>
        <v>118</v>
      </c>
      <c r="AJ51" s="33">
        <f t="shared" si="14"/>
        <v>14.16</v>
      </c>
      <c r="AK51" s="71">
        <f t="shared" si="10"/>
        <v>0.82599999999999996</v>
      </c>
      <c r="AL51" s="93"/>
      <c r="AM51" s="94"/>
      <c r="AN51" s="94"/>
      <c r="AO51" s="94"/>
      <c r="AP51" s="94"/>
      <c r="AQ51" s="94"/>
      <c r="AR51" s="94"/>
      <c r="AS51" s="94"/>
      <c r="AT51" s="94">
        <f t="shared" si="5"/>
        <v>0</v>
      </c>
      <c r="AU51" s="33">
        <f t="shared" si="6"/>
        <v>0</v>
      </c>
      <c r="AV51" s="72">
        <f t="shared" si="11"/>
        <v>0</v>
      </c>
      <c r="AW51" s="99">
        <f t="shared" si="7"/>
        <v>0.82599999999999996</v>
      </c>
      <c r="AX51" s="76">
        <f t="shared" si="8"/>
        <v>5.5579999999999998</v>
      </c>
    </row>
    <row r="52" spans="2:50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>
        <f t="shared" si="0"/>
        <v>0</v>
      </c>
      <c r="M52" s="95">
        <f t="shared" si="13"/>
        <v>0</v>
      </c>
      <c r="N52" s="96">
        <f t="shared" si="12"/>
        <v>0</v>
      </c>
      <c r="O52" s="93"/>
      <c r="P52" s="94"/>
      <c r="Q52" s="94"/>
      <c r="R52" s="94"/>
      <c r="S52" s="94"/>
      <c r="T52" s="94"/>
      <c r="U52" s="94"/>
      <c r="V52" s="94"/>
      <c r="W52" s="94">
        <f t="shared" si="1"/>
        <v>0</v>
      </c>
      <c r="X52" s="95">
        <f t="shared" si="2"/>
        <v>0</v>
      </c>
      <c r="Y52" s="97">
        <f t="shared" si="9"/>
        <v>0</v>
      </c>
      <c r="Z52" s="98">
        <f t="shared" si="3"/>
        <v>0</v>
      </c>
      <c r="AA52" s="74">
        <v>140</v>
      </c>
      <c r="AB52" s="58">
        <v>140</v>
      </c>
      <c r="AC52" s="57"/>
      <c r="AD52" s="58"/>
      <c r="AE52" s="58"/>
      <c r="AF52" s="58"/>
      <c r="AG52" s="58"/>
      <c r="AH52" s="58"/>
      <c r="AI52" s="58">
        <f t="shared" si="4"/>
        <v>0</v>
      </c>
      <c r="AJ52" s="33">
        <f t="shared" si="14"/>
        <v>0</v>
      </c>
      <c r="AK52" s="71">
        <f t="shared" si="10"/>
        <v>0</v>
      </c>
      <c r="AL52" s="93"/>
      <c r="AM52" s="94"/>
      <c r="AN52" s="94"/>
      <c r="AO52" s="94"/>
      <c r="AP52" s="94"/>
      <c r="AQ52" s="94"/>
      <c r="AR52" s="94"/>
      <c r="AS52" s="94"/>
      <c r="AT52" s="94">
        <f t="shared" si="5"/>
        <v>0</v>
      </c>
      <c r="AU52" s="33">
        <f t="shared" si="6"/>
        <v>0</v>
      </c>
      <c r="AV52" s="72">
        <f t="shared" si="11"/>
        <v>0</v>
      </c>
      <c r="AW52" s="99">
        <f t="shared" si="7"/>
        <v>0</v>
      </c>
      <c r="AX52" s="76">
        <f t="shared" si="8"/>
        <v>0</v>
      </c>
    </row>
    <row r="53" spans="2:50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124.6865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9">
        <f>SUM(X26:X52)</f>
        <v>115.32950000000001</v>
      </c>
      <c r="Y53" s="110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>
        <f>SUM(AJ26:AJ52)</f>
        <v>132.3005</v>
      </c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2">
        <f>SUM(AU26:AU52)</f>
        <v>132.9485</v>
      </c>
      <c r="AV53" s="111"/>
      <c r="AW53" s="113"/>
      <c r="AX53" s="114"/>
    </row>
    <row r="56" spans="2:50" x14ac:dyDescent="0.25">
      <c r="B56" s="148">
        <f>M53+X53</f>
        <v>240.01600000000002</v>
      </c>
    </row>
    <row r="57" spans="2:50" x14ac:dyDescent="0.25">
      <c r="B57" s="148">
        <f>AJ53+AU53</f>
        <v>265.24900000000002</v>
      </c>
    </row>
    <row r="59" spans="2:50" s="79" customFormat="1" x14ac:dyDescent="0.25">
      <c r="AX59" s="80"/>
    </row>
  </sheetData>
  <mergeCells count="75">
    <mergeCell ref="I18:I23"/>
    <mergeCell ref="U18:U23"/>
    <mergeCell ref="AF18:AF23"/>
    <mergeCell ref="AR18:AR23"/>
    <mergeCell ref="B8:AX8"/>
    <mergeCell ref="B9:AX9"/>
    <mergeCell ref="B10:AX10"/>
    <mergeCell ref="B11:AX11"/>
    <mergeCell ref="B13:C13"/>
    <mergeCell ref="B16:C16"/>
    <mergeCell ref="F16:Z16"/>
    <mergeCell ref="AC16:AW16"/>
    <mergeCell ref="AX16:AX25"/>
    <mergeCell ref="F17:N17"/>
    <mergeCell ref="O17:Y17"/>
    <mergeCell ref="AW17:AW25"/>
    <mergeCell ref="B2:F2"/>
    <mergeCell ref="C4:F4"/>
    <mergeCell ref="G4:K4"/>
    <mergeCell ref="AD4:AH4"/>
    <mergeCell ref="B6:K6"/>
    <mergeCell ref="B18:B25"/>
    <mergeCell ref="C18:C25"/>
    <mergeCell ref="F18:F23"/>
    <mergeCell ref="G18:G23"/>
    <mergeCell ref="H18:H23"/>
    <mergeCell ref="K18:K23"/>
    <mergeCell ref="R18:R23"/>
    <mergeCell ref="S18:S23"/>
    <mergeCell ref="T18:T23"/>
    <mergeCell ref="V18:V23"/>
    <mergeCell ref="L18:L23"/>
    <mergeCell ref="M18:M23"/>
    <mergeCell ref="N18:N23"/>
    <mergeCell ref="O18:O23"/>
    <mergeCell ref="P18:P23"/>
    <mergeCell ref="Q18:Q23"/>
    <mergeCell ref="AT18:AT23"/>
    <mergeCell ref="AU18:AU23"/>
    <mergeCell ref="AV18:AV23"/>
    <mergeCell ref="AS18:AS23"/>
    <mergeCell ref="AH18:AH23"/>
    <mergeCell ref="AI18:AI23"/>
    <mergeCell ref="B53:C53"/>
    <mergeCell ref="AL24:AS24"/>
    <mergeCell ref="AI24:AK24"/>
    <mergeCell ref="AN18:AN23"/>
    <mergeCell ref="AO18:AO23"/>
    <mergeCell ref="AP18:AP23"/>
    <mergeCell ref="AQ18:AQ23"/>
    <mergeCell ref="F24:K24"/>
    <mergeCell ref="L24:N24"/>
    <mergeCell ref="O24:V24"/>
    <mergeCell ref="W24:Y24"/>
    <mergeCell ref="AC24:AH24"/>
    <mergeCell ref="AJ18:AJ23"/>
    <mergeCell ref="AK18:AK23"/>
    <mergeCell ref="AL18:AL23"/>
    <mergeCell ref="J18:J23"/>
    <mergeCell ref="AG18:AG23"/>
    <mergeCell ref="AT24:AV24"/>
    <mergeCell ref="L25:N25"/>
    <mergeCell ref="W25:Y25"/>
    <mergeCell ref="AI25:AK25"/>
    <mergeCell ref="AT25:AV25"/>
    <mergeCell ref="AM18:AM23"/>
    <mergeCell ref="W18:W23"/>
    <mergeCell ref="X18:X23"/>
    <mergeCell ref="Y18:Y23"/>
    <mergeCell ref="AC18:AC23"/>
    <mergeCell ref="AD18:AD23"/>
    <mergeCell ref="AE18:AE23"/>
    <mergeCell ref="Z17:Z25"/>
    <mergeCell ref="AC17:AK17"/>
    <mergeCell ref="AL17:AV17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A13" zoomScale="90" zoomScaleNormal="90" workbookViewId="0">
      <pane xSplit="5" ySplit="13" topLeftCell="F26" activePane="bottomRight" state="frozen"/>
      <selection activeCell="A13" sqref="A13"/>
      <selection pane="topRight" activeCell="F13" sqref="F13"/>
      <selection pane="bottomLeft" activeCell="A26" sqref="A26"/>
      <selection pane="bottomRight" activeCell="T30" sqref="T30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18" width="5.5703125" style="77" customWidth="1"/>
    <col min="19" max="19" width="4.85546875" style="77" customWidth="1"/>
    <col min="20" max="24" width="5.5703125" style="77" customWidth="1"/>
    <col min="25" max="25" width="6.42578125" style="77" customWidth="1"/>
    <col min="26" max="26" width="5.5703125" style="77" customWidth="1"/>
    <col min="27" max="27" width="7.42578125" style="77" customWidth="1"/>
    <col min="28" max="29" width="5.5703125" style="77" hidden="1" customWidth="1"/>
    <col min="30" max="36" width="5.5703125" style="77" customWidth="1"/>
    <col min="37" max="37" width="6.28515625" style="77" customWidth="1"/>
    <col min="38" max="38" width="6.5703125" style="77" customWidth="1"/>
    <col min="39" max="48" width="5.5703125" style="77" customWidth="1"/>
    <col min="49" max="49" width="6.42578125" style="77" customWidth="1"/>
    <col min="50" max="50" width="5.5703125" style="77" customWidth="1"/>
    <col min="51" max="51" width="8.140625" style="77" customWidth="1"/>
    <col min="52" max="52" width="9.5703125" style="80" customWidth="1"/>
    <col min="53" max="16384" width="8.7109375" style="77"/>
  </cols>
  <sheetData>
    <row r="1" spans="2:52" s="79" customFormat="1" x14ac:dyDescent="0.25">
      <c r="AZ1" s="80"/>
    </row>
    <row r="2" spans="2:52" s="79" customFormat="1" x14ac:dyDescent="0.25">
      <c r="B2" s="236" t="s">
        <v>0</v>
      </c>
      <c r="C2" s="236"/>
      <c r="D2" s="236"/>
      <c r="E2" s="236"/>
      <c r="F2" s="236"/>
      <c r="AZ2" s="80"/>
    </row>
    <row r="3" spans="2:52" s="79" customFormat="1" x14ac:dyDescent="0.25">
      <c r="AZ3" s="80"/>
    </row>
    <row r="4" spans="2:52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E4" s="237" t="s">
        <v>3</v>
      </c>
      <c r="AF4" s="237"/>
      <c r="AG4" s="237"/>
      <c r="AH4" s="237"/>
      <c r="AI4" s="237"/>
      <c r="AZ4" s="80"/>
    </row>
    <row r="5" spans="2:52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D5" s="81"/>
      <c r="AE5" s="81"/>
      <c r="AF5" s="81"/>
      <c r="AG5" s="81"/>
      <c r="AH5" s="81"/>
      <c r="AI5" s="81"/>
      <c r="AZ5" s="80"/>
    </row>
    <row r="6" spans="2:52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Z6" s="80"/>
    </row>
    <row r="8" spans="2:52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2:52" s="82" customFormat="1" x14ac:dyDescent="0.25">
      <c r="B9" s="215" t="s">
        <v>170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</row>
    <row r="10" spans="2:52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</row>
    <row r="11" spans="2:52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</row>
    <row r="13" spans="2:52" x14ac:dyDescent="0.25">
      <c r="B13" s="217" t="s">
        <v>6</v>
      </c>
      <c r="C13" s="217"/>
    </row>
    <row r="14" spans="2:52" x14ac:dyDescent="0.25">
      <c r="B14" s="83"/>
      <c r="C14" s="83"/>
    </row>
    <row r="15" spans="2:52" ht="16.5" thickBot="1" x14ac:dyDescent="0.3">
      <c r="B15" s="83"/>
      <c r="C15" s="83"/>
    </row>
    <row r="16" spans="2:52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86"/>
      <c r="AC16" s="84"/>
      <c r="AD16" s="222" t="s">
        <v>60</v>
      </c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4" t="s">
        <v>62</v>
      </c>
    </row>
    <row r="17" spans="2:52" s="87" customFormat="1" ht="14.45" customHeight="1" x14ac:dyDescent="0.2">
      <c r="B17" s="88"/>
      <c r="C17" s="88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1"/>
      <c r="AA17" s="232" t="s">
        <v>59</v>
      </c>
      <c r="AB17" s="86"/>
      <c r="AC17" s="84"/>
      <c r="AD17" s="226" t="s">
        <v>6</v>
      </c>
      <c r="AE17" s="227"/>
      <c r="AF17" s="227"/>
      <c r="AG17" s="227"/>
      <c r="AH17" s="227"/>
      <c r="AI17" s="227"/>
      <c r="AJ17" s="227"/>
      <c r="AK17" s="227"/>
      <c r="AL17" s="228"/>
      <c r="AM17" s="229" t="s">
        <v>21</v>
      </c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1"/>
      <c r="AY17" s="238" t="s">
        <v>63</v>
      </c>
      <c r="AZ17" s="225"/>
    </row>
    <row r="18" spans="2:52" ht="15" customHeight="1" x14ac:dyDescent="0.2">
      <c r="B18" s="194" t="s">
        <v>9</v>
      </c>
      <c r="C18" s="210" t="s">
        <v>10</v>
      </c>
      <c r="D18" s="58"/>
      <c r="E18" s="70"/>
      <c r="F18" s="211" t="s">
        <v>124</v>
      </c>
      <c r="G18" s="194" t="s">
        <v>31</v>
      </c>
      <c r="H18" s="194" t="s">
        <v>30</v>
      </c>
      <c r="I18" s="194" t="s">
        <v>131</v>
      </c>
      <c r="J18" s="194" t="s">
        <v>102</v>
      </c>
      <c r="K18" s="194" t="s">
        <v>177</v>
      </c>
      <c r="L18" s="194" t="s">
        <v>11</v>
      </c>
      <c r="M18" s="194" t="s">
        <v>54</v>
      </c>
      <c r="N18" s="200" t="s">
        <v>57</v>
      </c>
      <c r="O18" s="211" t="s">
        <v>125</v>
      </c>
      <c r="P18" s="194" t="s">
        <v>126</v>
      </c>
      <c r="Q18" s="194" t="s">
        <v>127</v>
      </c>
      <c r="R18" s="194" t="s">
        <v>128</v>
      </c>
      <c r="S18" s="194" t="s">
        <v>37</v>
      </c>
      <c r="T18" s="194" t="s">
        <v>129</v>
      </c>
      <c r="U18" s="194" t="s">
        <v>22</v>
      </c>
      <c r="V18" s="194" t="s">
        <v>23</v>
      </c>
      <c r="W18" s="194" t="s">
        <v>102</v>
      </c>
      <c r="X18" s="194" t="s">
        <v>11</v>
      </c>
      <c r="Y18" s="194" t="s">
        <v>12</v>
      </c>
      <c r="Z18" s="235" t="s">
        <v>58</v>
      </c>
      <c r="AA18" s="233"/>
      <c r="AB18" s="74"/>
      <c r="AC18" s="58"/>
      <c r="AD18" s="211" t="s">
        <v>124</v>
      </c>
      <c r="AE18" s="194" t="s">
        <v>31</v>
      </c>
      <c r="AF18" s="194" t="s">
        <v>30</v>
      </c>
      <c r="AG18" s="194" t="s">
        <v>131</v>
      </c>
      <c r="AH18" s="194" t="s">
        <v>102</v>
      </c>
      <c r="AI18" s="194" t="s">
        <v>177</v>
      </c>
      <c r="AJ18" s="194" t="s">
        <v>53</v>
      </c>
      <c r="AK18" s="194" t="s">
        <v>54</v>
      </c>
      <c r="AL18" s="200" t="s">
        <v>57</v>
      </c>
      <c r="AM18" s="211" t="s">
        <v>125</v>
      </c>
      <c r="AN18" s="194" t="s">
        <v>126</v>
      </c>
      <c r="AO18" s="194" t="s">
        <v>127</v>
      </c>
      <c r="AP18" s="194" t="s">
        <v>128</v>
      </c>
      <c r="AQ18" s="194" t="s">
        <v>37</v>
      </c>
      <c r="AR18" s="194" t="s">
        <v>129</v>
      </c>
      <c r="AS18" s="194" t="s">
        <v>22</v>
      </c>
      <c r="AT18" s="194" t="s">
        <v>23</v>
      </c>
      <c r="AU18" s="194" t="s">
        <v>102</v>
      </c>
      <c r="AV18" s="212" t="s">
        <v>11</v>
      </c>
      <c r="AW18" s="212" t="s">
        <v>12</v>
      </c>
      <c r="AX18" s="235" t="s">
        <v>58</v>
      </c>
      <c r="AY18" s="239"/>
      <c r="AZ18" s="225"/>
    </row>
    <row r="19" spans="2:52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235"/>
      <c r="AA19" s="233"/>
      <c r="AB19" s="89"/>
      <c r="AC19" s="90"/>
      <c r="AD19" s="211"/>
      <c r="AE19" s="194"/>
      <c r="AF19" s="194"/>
      <c r="AG19" s="194"/>
      <c r="AH19" s="194"/>
      <c r="AI19" s="194"/>
      <c r="AJ19" s="194"/>
      <c r="AK19" s="194"/>
      <c r="AL19" s="201"/>
      <c r="AM19" s="211"/>
      <c r="AN19" s="194"/>
      <c r="AO19" s="194"/>
      <c r="AP19" s="194"/>
      <c r="AQ19" s="194"/>
      <c r="AR19" s="194"/>
      <c r="AS19" s="194"/>
      <c r="AT19" s="194"/>
      <c r="AU19" s="194"/>
      <c r="AV19" s="213"/>
      <c r="AW19" s="213"/>
      <c r="AX19" s="235"/>
      <c r="AY19" s="239"/>
      <c r="AZ19" s="225"/>
    </row>
    <row r="20" spans="2:52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235"/>
      <c r="AA20" s="233"/>
      <c r="AB20" s="89"/>
      <c r="AC20" s="90"/>
      <c r="AD20" s="211"/>
      <c r="AE20" s="194"/>
      <c r="AF20" s="194"/>
      <c r="AG20" s="194"/>
      <c r="AH20" s="194"/>
      <c r="AI20" s="194"/>
      <c r="AJ20" s="194"/>
      <c r="AK20" s="194"/>
      <c r="AL20" s="201"/>
      <c r="AM20" s="211"/>
      <c r="AN20" s="194"/>
      <c r="AO20" s="194"/>
      <c r="AP20" s="194"/>
      <c r="AQ20" s="194"/>
      <c r="AR20" s="194"/>
      <c r="AS20" s="194"/>
      <c r="AT20" s="194"/>
      <c r="AU20" s="194"/>
      <c r="AV20" s="213"/>
      <c r="AW20" s="213"/>
      <c r="AX20" s="235"/>
      <c r="AY20" s="239"/>
      <c r="AZ20" s="225"/>
    </row>
    <row r="21" spans="2:52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235"/>
      <c r="AA21" s="233"/>
      <c r="AB21" s="89"/>
      <c r="AC21" s="90"/>
      <c r="AD21" s="211"/>
      <c r="AE21" s="194"/>
      <c r="AF21" s="194"/>
      <c r="AG21" s="194"/>
      <c r="AH21" s="194"/>
      <c r="AI21" s="194"/>
      <c r="AJ21" s="194"/>
      <c r="AK21" s="194"/>
      <c r="AL21" s="201"/>
      <c r="AM21" s="211"/>
      <c r="AN21" s="194"/>
      <c r="AO21" s="194"/>
      <c r="AP21" s="194"/>
      <c r="AQ21" s="194"/>
      <c r="AR21" s="194"/>
      <c r="AS21" s="194"/>
      <c r="AT21" s="194"/>
      <c r="AU21" s="194"/>
      <c r="AV21" s="213"/>
      <c r="AW21" s="213"/>
      <c r="AX21" s="235"/>
      <c r="AY21" s="239"/>
      <c r="AZ21" s="225"/>
    </row>
    <row r="22" spans="2:52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235"/>
      <c r="AA22" s="233"/>
      <c r="AB22" s="89"/>
      <c r="AC22" s="90"/>
      <c r="AD22" s="211"/>
      <c r="AE22" s="194"/>
      <c r="AF22" s="194"/>
      <c r="AG22" s="194"/>
      <c r="AH22" s="194"/>
      <c r="AI22" s="194"/>
      <c r="AJ22" s="194"/>
      <c r="AK22" s="194"/>
      <c r="AL22" s="201"/>
      <c r="AM22" s="211"/>
      <c r="AN22" s="194"/>
      <c r="AO22" s="194"/>
      <c r="AP22" s="194"/>
      <c r="AQ22" s="194"/>
      <c r="AR22" s="194"/>
      <c r="AS22" s="194"/>
      <c r="AT22" s="194"/>
      <c r="AU22" s="194"/>
      <c r="AV22" s="213"/>
      <c r="AW22" s="213"/>
      <c r="AX22" s="235"/>
      <c r="AY22" s="239"/>
      <c r="AZ22" s="225"/>
    </row>
    <row r="23" spans="2:52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235"/>
      <c r="AA23" s="233"/>
      <c r="AB23" s="89"/>
      <c r="AC23" s="90"/>
      <c r="AD23" s="211"/>
      <c r="AE23" s="194"/>
      <c r="AF23" s="194"/>
      <c r="AG23" s="194"/>
      <c r="AH23" s="194"/>
      <c r="AI23" s="194"/>
      <c r="AJ23" s="194"/>
      <c r="AK23" s="194"/>
      <c r="AL23" s="202"/>
      <c r="AM23" s="211"/>
      <c r="AN23" s="194"/>
      <c r="AO23" s="194"/>
      <c r="AP23" s="194"/>
      <c r="AQ23" s="194"/>
      <c r="AR23" s="194"/>
      <c r="AS23" s="194"/>
      <c r="AT23" s="194"/>
      <c r="AU23" s="194"/>
      <c r="AV23" s="214"/>
      <c r="AW23" s="214"/>
      <c r="AX23" s="235"/>
      <c r="AY23" s="239"/>
      <c r="AZ23" s="225"/>
    </row>
    <row r="24" spans="2:52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 t="s">
        <v>13</v>
      </c>
      <c r="P24" s="198"/>
      <c r="Q24" s="198"/>
      <c r="R24" s="198"/>
      <c r="S24" s="198"/>
      <c r="T24" s="198"/>
      <c r="U24" s="198"/>
      <c r="V24" s="198"/>
      <c r="W24" s="207"/>
      <c r="X24" s="197" t="s">
        <v>56</v>
      </c>
      <c r="Y24" s="198"/>
      <c r="Z24" s="199"/>
      <c r="AA24" s="233"/>
      <c r="AB24" s="89"/>
      <c r="AC24" s="90"/>
      <c r="AD24" s="203" t="s">
        <v>13</v>
      </c>
      <c r="AE24" s="204"/>
      <c r="AF24" s="204"/>
      <c r="AG24" s="204"/>
      <c r="AH24" s="204"/>
      <c r="AI24" s="204"/>
      <c r="AJ24" s="204" t="s">
        <v>56</v>
      </c>
      <c r="AK24" s="204"/>
      <c r="AL24" s="205"/>
      <c r="AM24" s="206" t="s">
        <v>13</v>
      </c>
      <c r="AN24" s="198"/>
      <c r="AO24" s="198"/>
      <c r="AP24" s="198"/>
      <c r="AQ24" s="198"/>
      <c r="AR24" s="198"/>
      <c r="AS24" s="198"/>
      <c r="AT24" s="198"/>
      <c r="AU24" s="198"/>
      <c r="AV24" s="197" t="s">
        <v>56</v>
      </c>
      <c r="AW24" s="198"/>
      <c r="AX24" s="199"/>
      <c r="AY24" s="239"/>
      <c r="AZ24" s="225"/>
    </row>
    <row r="25" spans="2:52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92">
        <v>200</v>
      </c>
      <c r="H25" s="92" t="s">
        <v>130</v>
      </c>
      <c r="I25" s="139">
        <v>200</v>
      </c>
      <c r="J25" s="143">
        <v>250</v>
      </c>
      <c r="K25" s="92">
        <v>2</v>
      </c>
      <c r="L25" s="195">
        <v>28</v>
      </c>
      <c r="M25" s="195"/>
      <c r="N25" s="196"/>
      <c r="O25" s="91">
        <v>80</v>
      </c>
      <c r="P25" s="92">
        <v>250</v>
      </c>
      <c r="Q25" s="92">
        <v>200</v>
      </c>
      <c r="R25" s="92">
        <v>120</v>
      </c>
      <c r="S25" s="92">
        <v>120</v>
      </c>
      <c r="T25" s="92">
        <v>200</v>
      </c>
      <c r="U25" s="92">
        <v>50</v>
      </c>
      <c r="V25" s="139">
        <v>50</v>
      </c>
      <c r="W25" s="92">
        <v>250</v>
      </c>
      <c r="X25" s="197">
        <v>28</v>
      </c>
      <c r="Y25" s="198"/>
      <c r="Z25" s="199"/>
      <c r="AA25" s="234"/>
      <c r="AB25" s="74" t="s">
        <v>14</v>
      </c>
      <c r="AC25" s="58" t="s">
        <v>15</v>
      </c>
      <c r="AD25" s="91">
        <v>250</v>
      </c>
      <c r="AE25" s="92">
        <v>200</v>
      </c>
      <c r="AF25" s="92" t="s">
        <v>135</v>
      </c>
      <c r="AG25" s="139">
        <v>200</v>
      </c>
      <c r="AH25" s="143">
        <v>250</v>
      </c>
      <c r="AI25" s="92">
        <v>3</v>
      </c>
      <c r="AJ25" s="195">
        <v>7</v>
      </c>
      <c r="AK25" s="195"/>
      <c r="AL25" s="196"/>
      <c r="AM25" s="91">
        <v>120</v>
      </c>
      <c r="AN25" s="92">
        <v>300</v>
      </c>
      <c r="AO25" s="92">
        <v>230</v>
      </c>
      <c r="AP25" s="92">
        <v>120</v>
      </c>
      <c r="AQ25" s="92">
        <v>120</v>
      </c>
      <c r="AR25" s="92">
        <v>200</v>
      </c>
      <c r="AS25" s="92">
        <v>70</v>
      </c>
      <c r="AT25" s="139">
        <v>70</v>
      </c>
      <c r="AU25" s="92">
        <v>250</v>
      </c>
      <c r="AV25" s="197">
        <v>7</v>
      </c>
      <c r="AW25" s="198"/>
      <c r="AX25" s="199"/>
      <c r="AY25" s="240"/>
      <c r="AZ25" s="225"/>
    </row>
    <row r="26" spans="2:52" x14ac:dyDescent="0.25">
      <c r="B26" s="58" t="s">
        <v>121</v>
      </c>
      <c r="C26" s="33">
        <v>40</v>
      </c>
      <c r="D26" s="58">
        <v>53.5</v>
      </c>
      <c r="E26" s="70">
        <v>50</v>
      </c>
      <c r="F26" s="57">
        <v>50</v>
      </c>
      <c r="G26" s="58"/>
      <c r="H26" s="58"/>
      <c r="I26" s="58"/>
      <c r="J26" s="58"/>
      <c r="K26" s="58"/>
      <c r="L26" s="58">
        <f t="shared" ref="L26:L52" si="0">SUM(F26:K26)</f>
        <v>50</v>
      </c>
      <c r="M26" s="33">
        <f>C26*L26/1000</f>
        <v>2</v>
      </c>
      <c r="N26" s="71">
        <f>L26*$L$25/1000</f>
        <v>1.4</v>
      </c>
      <c r="O26" s="57"/>
      <c r="P26" s="58"/>
      <c r="Q26" s="58"/>
      <c r="R26" s="58"/>
      <c r="S26" s="58"/>
      <c r="T26" s="58"/>
      <c r="U26" s="58"/>
      <c r="V26" s="58"/>
      <c r="W26" s="58"/>
      <c r="X26" s="58">
        <f t="shared" ref="X26:X52" si="1">SUM(O26:W26)</f>
        <v>0</v>
      </c>
      <c r="Y26" s="33">
        <f t="shared" ref="Y26:Y52" si="2">C26*X26/1000</f>
        <v>0</v>
      </c>
      <c r="Z26" s="72">
        <f>X26*$X$25/1000</f>
        <v>0</v>
      </c>
      <c r="AA26" s="73">
        <f t="shared" ref="AA26:AA52" si="3">N26+Z26</f>
        <v>1.4</v>
      </c>
      <c r="AB26" s="74">
        <v>53.5</v>
      </c>
      <c r="AC26" s="58">
        <v>50</v>
      </c>
      <c r="AD26" s="57">
        <v>62.5</v>
      </c>
      <c r="AE26" s="58"/>
      <c r="AF26" s="58"/>
      <c r="AG26" s="58"/>
      <c r="AH26" s="58"/>
      <c r="AI26" s="58"/>
      <c r="AJ26" s="58">
        <f t="shared" ref="AJ26:AJ52" si="4">SUM(AD26:AI26)</f>
        <v>62.5</v>
      </c>
      <c r="AK26" s="33">
        <f t="shared" ref="AK26:AK31" si="5">C26*AJ26/1000</f>
        <v>2.5</v>
      </c>
      <c r="AL26" s="71">
        <f>AJ26*$AJ$25/1000</f>
        <v>0.4375</v>
      </c>
      <c r="AM26" s="57"/>
      <c r="AN26" s="58"/>
      <c r="AO26" s="58"/>
      <c r="AP26" s="58"/>
      <c r="AQ26" s="58"/>
      <c r="AR26" s="58"/>
      <c r="AS26" s="58"/>
      <c r="AT26" s="58"/>
      <c r="AU26" s="58"/>
      <c r="AV26" s="58">
        <f t="shared" ref="AV26:AV52" si="6">SUM(AM26:AU26)</f>
        <v>0</v>
      </c>
      <c r="AW26" s="33">
        <f t="shared" ref="AW26:AW52" si="7">C26*AV26/1000</f>
        <v>0</v>
      </c>
      <c r="AX26" s="72">
        <f>AV26*$AV$25/1000</f>
        <v>0</v>
      </c>
      <c r="AY26" s="75">
        <f t="shared" ref="AY26:AY52" si="8">AL26+AX26</f>
        <v>0.4375</v>
      </c>
      <c r="AZ26" s="76">
        <f t="shared" ref="AZ26:AZ52" si="9">AA26+AY26</f>
        <v>1.8374999999999999</v>
      </c>
    </row>
    <row r="27" spans="2:52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106</v>
      </c>
      <c r="G27" s="58">
        <v>130</v>
      </c>
      <c r="H27" s="58"/>
      <c r="I27" s="58"/>
      <c r="J27" s="58"/>
      <c r="K27" s="58"/>
      <c r="L27" s="58">
        <f t="shared" si="0"/>
        <v>236</v>
      </c>
      <c r="M27" s="33">
        <f t="shared" ref="M27:M52" si="10">C27*L27/1000</f>
        <v>17.7</v>
      </c>
      <c r="N27" s="71">
        <f t="shared" ref="N27:N52" si="11">L27*$L$25/1000</f>
        <v>6.6079999999999997</v>
      </c>
      <c r="O27" s="57"/>
      <c r="P27" s="58"/>
      <c r="Q27" s="58"/>
      <c r="R27" s="58"/>
      <c r="S27" s="58"/>
      <c r="T27" s="58"/>
      <c r="U27" s="58"/>
      <c r="V27" s="58"/>
      <c r="W27" s="58"/>
      <c r="X27" s="58">
        <f t="shared" si="1"/>
        <v>0</v>
      </c>
      <c r="Y27" s="33">
        <f t="shared" si="2"/>
        <v>0</v>
      </c>
      <c r="Z27" s="72">
        <f t="shared" ref="Z27:Z52" si="12">X27*$X$25/1000</f>
        <v>0</v>
      </c>
      <c r="AA27" s="73">
        <f t="shared" si="3"/>
        <v>6.6079999999999997</v>
      </c>
      <c r="AB27" s="74">
        <v>88</v>
      </c>
      <c r="AC27" s="58">
        <v>64.8</v>
      </c>
      <c r="AD27" s="57">
        <v>132.5</v>
      </c>
      <c r="AE27" s="58">
        <v>130</v>
      </c>
      <c r="AF27" s="58"/>
      <c r="AG27" s="58"/>
      <c r="AH27" s="58"/>
      <c r="AI27" s="58"/>
      <c r="AJ27" s="58">
        <f t="shared" si="4"/>
        <v>262.5</v>
      </c>
      <c r="AK27" s="33">
        <f t="shared" si="5"/>
        <v>19.6875</v>
      </c>
      <c r="AL27" s="71">
        <f t="shared" ref="AL27:AL52" si="13">AJ27*$AJ$25/1000</f>
        <v>1.8374999999999999</v>
      </c>
      <c r="AM27" s="57"/>
      <c r="AN27" s="58"/>
      <c r="AO27" s="58"/>
      <c r="AP27" s="58"/>
      <c r="AQ27" s="58"/>
      <c r="AR27" s="58"/>
      <c r="AS27" s="58"/>
      <c r="AT27" s="58"/>
      <c r="AU27" s="58"/>
      <c r="AV27" s="58">
        <f t="shared" si="6"/>
        <v>0</v>
      </c>
      <c r="AW27" s="33">
        <f t="shared" si="7"/>
        <v>0</v>
      </c>
      <c r="AX27" s="72">
        <f t="shared" ref="AX27:AX52" si="14">AV27*$AV$25/1000</f>
        <v>0</v>
      </c>
      <c r="AY27" s="75">
        <f t="shared" si="8"/>
        <v>1.8374999999999999</v>
      </c>
      <c r="AZ27" s="76">
        <f t="shared" si="9"/>
        <v>8.4454999999999991</v>
      </c>
    </row>
    <row r="28" spans="2:52" x14ac:dyDescent="0.25">
      <c r="B28" s="58" t="s">
        <v>40</v>
      </c>
      <c r="C28" s="33">
        <v>650</v>
      </c>
      <c r="D28" s="58">
        <v>6</v>
      </c>
      <c r="E28" s="70">
        <v>6</v>
      </c>
      <c r="F28" s="57">
        <v>10</v>
      </c>
      <c r="G28" s="58"/>
      <c r="H28" s="58"/>
      <c r="I28" s="58"/>
      <c r="J28" s="58"/>
      <c r="K28" s="58"/>
      <c r="L28" s="58">
        <f t="shared" si="0"/>
        <v>10</v>
      </c>
      <c r="M28" s="33">
        <f t="shared" si="10"/>
        <v>6.5</v>
      </c>
      <c r="N28" s="71">
        <f t="shared" si="11"/>
        <v>0.28000000000000003</v>
      </c>
      <c r="O28" s="57"/>
      <c r="P28" s="58">
        <v>5</v>
      </c>
      <c r="Q28" s="58">
        <v>9</v>
      </c>
      <c r="R28" s="58">
        <v>6</v>
      </c>
      <c r="S28" s="58"/>
      <c r="T28" s="58"/>
      <c r="U28" s="58"/>
      <c r="V28" s="58"/>
      <c r="W28" s="58"/>
      <c r="X28" s="58">
        <f t="shared" si="1"/>
        <v>20</v>
      </c>
      <c r="Y28" s="33">
        <f t="shared" si="2"/>
        <v>13</v>
      </c>
      <c r="Z28" s="72">
        <f t="shared" si="12"/>
        <v>0.56000000000000005</v>
      </c>
      <c r="AA28" s="73">
        <f t="shared" si="3"/>
        <v>0.84000000000000008</v>
      </c>
      <c r="AB28" s="74">
        <v>8</v>
      </c>
      <c r="AC28" s="58">
        <v>8</v>
      </c>
      <c r="AD28" s="57">
        <v>12.5</v>
      </c>
      <c r="AE28" s="58"/>
      <c r="AF28" s="58"/>
      <c r="AG28" s="58"/>
      <c r="AH28" s="58"/>
      <c r="AI28" s="58"/>
      <c r="AJ28" s="58">
        <f t="shared" si="4"/>
        <v>12.5</v>
      </c>
      <c r="AK28" s="33">
        <f t="shared" si="5"/>
        <v>8.125</v>
      </c>
      <c r="AL28" s="71">
        <f t="shared" si="13"/>
        <v>8.7499999999999994E-2</v>
      </c>
      <c r="AM28" s="57"/>
      <c r="AN28" s="58">
        <v>6</v>
      </c>
      <c r="AO28" s="58">
        <v>10.4</v>
      </c>
      <c r="AP28" s="58">
        <v>6</v>
      </c>
      <c r="AQ28" s="58"/>
      <c r="AR28" s="58"/>
      <c r="AS28" s="58"/>
      <c r="AT28" s="58"/>
      <c r="AU28" s="58"/>
      <c r="AV28" s="58">
        <f t="shared" si="6"/>
        <v>22.4</v>
      </c>
      <c r="AW28" s="33">
        <f t="shared" si="7"/>
        <v>14.559999999999999</v>
      </c>
      <c r="AX28" s="72">
        <f t="shared" si="14"/>
        <v>0.15679999999999999</v>
      </c>
      <c r="AY28" s="75">
        <f t="shared" si="8"/>
        <v>0.24429999999999999</v>
      </c>
      <c r="AZ28" s="76">
        <f t="shared" si="9"/>
        <v>1.0843</v>
      </c>
    </row>
    <row r="29" spans="2:52" x14ac:dyDescent="0.25">
      <c r="B29" s="58" t="s">
        <v>17</v>
      </c>
      <c r="C29" s="33">
        <v>380</v>
      </c>
      <c r="D29" s="58">
        <v>7.2</v>
      </c>
      <c r="E29" s="70">
        <v>6</v>
      </c>
      <c r="F29" s="57"/>
      <c r="G29" s="58">
        <v>5</v>
      </c>
      <c r="H29" s="58"/>
      <c r="I29" s="58"/>
      <c r="J29" s="58"/>
      <c r="K29" s="58"/>
      <c r="L29" s="58">
        <f t="shared" si="0"/>
        <v>5</v>
      </c>
      <c r="M29" s="33">
        <f t="shared" si="10"/>
        <v>1.9</v>
      </c>
      <c r="N29" s="71">
        <f t="shared" si="11"/>
        <v>0.14000000000000001</v>
      </c>
      <c r="O29" s="57"/>
      <c r="P29" s="58"/>
      <c r="Q29" s="58"/>
      <c r="R29" s="58"/>
      <c r="S29" s="58"/>
      <c r="T29" s="58"/>
      <c r="U29" s="58"/>
      <c r="V29" s="58"/>
      <c r="W29" s="58"/>
      <c r="X29" s="58">
        <f t="shared" si="1"/>
        <v>0</v>
      </c>
      <c r="Y29" s="33">
        <f t="shared" si="2"/>
        <v>0</v>
      </c>
      <c r="Z29" s="72">
        <f t="shared" si="12"/>
        <v>0</v>
      </c>
      <c r="AA29" s="73">
        <f t="shared" si="3"/>
        <v>0.14000000000000001</v>
      </c>
      <c r="AB29" s="74">
        <v>9.6</v>
      </c>
      <c r="AC29" s="58">
        <v>8</v>
      </c>
      <c r="AD29" s="57"/>
      <c r="AE29" s="58">
        <v>5</v>
      </c>
      <c r="AF29" s="58"/>
      <c r="AG29" s="58"/>
      <c r="AH29" s="58"/>
      <c r="AI29" s="58"/>
      <c r="AJ29" s="58">
        <f t="shared" si="4"/>
        <v>5</v>
      </c>
      <c r="AK29" s="33">
        <f t="shared" si="5"/>
        <v>1.9</v>
      </c>
      <c r="AL29" s="71">
        <f t="shared" si="13"/>
        <v>3.5000000000000003E-2</v>
      </c>
      <c r="AM29" s="57"/>
      <c r="AN29" s="58"/>
      <c r="AO29" s="58"/>
      <c r="AP29" s="58"/>
      <c r="AQ29" s="58"/>
      <c r="AR29" s="58"/>
      <c r="AS29" s="58"/>
      <c r="AT29" s="58"/>
      <c r="AU29" s="58"/>
      <c r="AV29" s="58">
        <f t="shared" si="6"/>
        <v>0</v>
      </c>
      <c r="AW29" s="33">
        <f t="shared" si="7"/>
        <v>0</v>
      </c>
      <c r="AX29" s="72">
        <f t="shared" si="14"/>
        <v>0</v>
      </c>
      <c r="AY29" s="75">
        <f t="shared" si="8"/>
        <v>3.5000000000000003E-2</v>
      </c>
      <c r="AZ29" s="76">
        <f t="shared" si="9"/>
        <v>0.17500000000000002</v>
      </c>
    </row>
    <row r="30" spans="2:52" x14ac:dyDescent="0.25">
      <c r="B30" s="58" t="s">
        <v>18</v>
      </c>
      <c r="C30" s="33">
        <v>68</v>
      </c>
      <c r="D30" s="58">
        <v>18.600000000000001</v>
      </c>
      <c r="E30" s="70">
        <v>15</v>
      </c>
      <c r="F30" s="57"/>
      <c r="G30" s="58">
        <v>25</v>
      </c>
      <c r="H30" s="58"/>
      <c r="I30" s="58"/>
      <c r="J30" s="58"/>
      <c r="K30" s="58"/>
      <c r="L30" s="58">
        <f t="shared" si="0"/>
        <v>25</v>
      </c>
      <c r="M30" s="33">
        <f t="shared" si="10"/>
        <v>1.7</v>
      </c>
      <c r="N30" s="71">
        <f t="shared" si="11"/>
        <v>0.7</v>
      </c>
      <c r="O30" s="57"/>
      <c r="P30" s="58"/>
      <c r="Q30" s="58"/>
      <c r="R30" s="58"/>
      <c r="S30" s="58"/>
      <c r="T30" s="58">
        <v>20</v>
      </c>
      <c r="U30" s="58"/>
      <c r="V30" s="58"/>
      <c r="W30" s="58"/>
      <c r="X30" s="58">
        <f t="shared" si="1"/>
        <v>20</v>
      </c>
      <c r="Y30" s="33">
        <f t="shared" si="2"/>
        <v>1.36</v>
      </c>
      <c r="Z30" s="72">
        <f t="shared" si="12"/>
        <v>0.56000000000000005</v>
      </c>
      <c r="AA30" s="73">
        <f t="shared" si="3"/>
        <v>1.26</v>
      </c>
      <c r="AB30" s="74">
        <v>24.8</v>
      </c>
      <c r="AC30" s="58">
        <v>20</v>
      </c>
      <c r="AD30" s="57"/>
      <c r="AE30" s="58">
        <v>25</v>
      </c>
      <c r="AF30" s="58"/>
      <c r="AG30" s="58"/>
      <c r="AH30" s="58"/>
      <c r="AI30" s="58"/>
      <c r="AJ30" s="58">
        <f t="shared" si="4"/>
        <v>25</v>
      </c>
      <c r="AK30" s="33">
        <f t="shared" si="5"/>
        <v>1.7</v>
      </c>
      <c r="AL30" s="71">
        <f t="shared" si="13"/>
        <v>0.17499999999999999</v>
      </c>
      <c r="AM30" s="57"/>
      <c r="AN30" s="58"/>
      <c r="AO30" s="58"/>
      <c r="AP30" s="58"/>
      <c r="AQ30" s="58"/>
      <c r="AR30" s="58">
        <v>20</v>
      </c>
      <c r="AS30" s="58"/>
      <c r="AT30" s="58"/>
      <c r="AU30" s="58"/>
      <c r="AV30" s="58">
        <f t="shared" si="6"/>
        <v>20</v>
      </c>
      <c r="AW30" s="33">
        <f t="shared" si="7"/>
        <v>1.36</v>
      </c>
      <c r="AX30" s="72">
        <f t="shared" si="14"/>
        <v>0.14000000000000001</v>
      </c>
      <c r="AY30" s="75">
        <f t="shared" si="8"/>
        <v>0.315</v>
      </c>
      <c r="AZ30" s="76">
        <f t="shared" si="9"/>
        <v>1.575</v>
      </c>
    </row>
    <row r="31" spans="2:52" x14ac:dyDescent="0.25">
      <c r="B31" s="58" t="s">
        <v>22</v>
      </c>
      <c r="C31" s="33">
        <v>47</v>
      </c>
      <c r="D31" s="58">
        <v>41</v>
      </c>
      <c r="E31" s="70">
        <v>41</v>
      </c>
      <c r="F31" s="57"/>
      <c r="G31" s="58"/>
      <c r="H31" s="58">
        <v>40</v>
      </c>
      <c r="I31" s="58"/>
      <c r="J31" s="58"/>
      <c r="K31" s="58"/>
      <c r="L31" s="58">
        <f t="shared" si="0"/>
        <v>40</v>
      </c>
      <c r="M31" s="33">
        <f t="shared" si="10"/>
        <v>1.88</v>
      </c>
      <c r="N31" s="71">
        <f t="shared" si="11"/>
        <v>1.1200000000000001</v>
      </c>
      <c r="O31" s="57"/>
      <c r="P31" s="58"/>
      <c r="Q31" s="58"/>
      <c r="R31" s="58"/>
      <c r="S31" s="58"/>
      <c r="T31" s="58"/>
      <c r="U31" s="58">
        <v>50</v>
      </c>
      <c r="V31" s="58"/>
      <c r="W31" s="58"/>
      <c r="X31" s="58">
        <f t="shared" si="1"/>
        <v>50</v>
      </c>
      <c r="Y31" s="33">
        <f t="shared" si="2"/>
        <v>2.35</v>
      </c>
      <c r="Z31" s="72">
        <f t="shared" si="12"/>
        <v>1.4</v>
      </c>
      <c r="AA31" s="73">
        <f t="shared" si="3"/>
        <v>2.52</v>
      </c>
      <c r="AB31" s="74">
        <v>54</v>
      </c>
      <c r="AC31" s="58">
        <v>54</v>
      </c>
      <c r="AD31" s="57"/>
      <c r="AE31" s="58"/>
      <c r="AF31" s="58">
        <v>50</v>
      </c>
      <c r="AG31" s="58"/>
      <c r="AH31" s="58"/>
      <c r="AI31" s="58"/>
      <c r="AJ31" s="58">
        <f t="shared" si="4"/>
        <v>50</v>
      </c>
      <c r="AK31" s="33">
        <f t="shared" si="5"/>
        <v>2.35</v>
      </c>
      <c r="AL31" s="71">
        <f t="shared" si="13"/>
        <v>0.35</v>
      </c>
      <c r="AM31" s="57"/>
      <c r="AN31" s="58"/>
      <c r="AO31" s="58"/>
      <c r="AP31" s="58"/>
      <c r="AQ31" s="58"/>
      <c r="AR31" s="58"/>
      <c r="AS31" s="58">
        <v>70</v>
      </c>
      <c r="AT31" s="58"/>
      <c r="AU31" s="58"/>
      <c r="AV31" s="58">
        <f t="shared" si="6"/>
        <v>70</v>
      </c>
      <c r="AW31" s="33">
        <f t="shared" si="7"/>
        <v>3.29</v>
      </c>
      <c r="AX31" s="72">
        <f t="shared" si="14"/>
        <v>0.49</v>
      </c>
      <c r="AY31" s="75">
        <f t="shared" si="8"/>
        <v>0.84</v>
      </c>
      <c r="AZ31" s="76">
        <f t="shared" si="9"/>
        <v>3.36</v>
      </c>
    </row>
    <row r="32" spans="2:52" x14ac:dyDescent="0.25">
      <c r="B32" s="58" t="s">
        <v>41</v>
      </c>
      <c r="C32" s="33">
        <v>430</v>
      </c>
      <c r="D32" s="58">
        <v>5</v>
      </c>
      <c r="E32" s="70">
        <v>5</v>
      </c>
      <c r="F32" s="57"/>
      <c r="G32" s="58"/>
      <c r="H32" s="58">
        <v>10</v>
      </c>
      <c r="I32" s="58"/>
      <c r="J32" s="58"/>
      <c r="K32" s="58"/>
      <c r="L32" s="58">
        <f t="shared" si="0"/>
        <v>10</v>
      </c>
      <c r="M32" s="33">
        <f t="shared" si="10"/>
        <v>4.3</v>
      </c>
      <c r="N32" s="71">
        <f t="shared" si="11"/>
        <v>0.28000000000000003</v>
      </c>
      <c r="O32" s="57"/>
      <c r="P32" s="58"/>
      <c r="Q32" s="58"/>
      <c r="R32" s="58"/>
      <c r="S32" s="58"/>
      <c r="T32" s="58"/>
      <c r="U32" s="58"/>
      <c r="V32" s="58"/>
      <c r="W32" s="58"/>
      <c r="X32" s="58">
        <f t="shared" si="1"/>
        <v>0</v>
      </c>
      <c r="Y32" s="33">
        <f t="shared" si="2"/>
        <v>0</v>
      </c>
      <c r="Z32" s="72">
        <f t="shared" si="12"/>
        <v>0</v>
      </c>
      <c r="AA32" s="73">
        <f t="shared" si="3"/>
        <v>0.28000000000000003</v>
      </c>
      <c r="AB32" s="74">
        <v>5</v>
      </c>
      <c r="AC32" s="58">
        <v>5</v>
      </c>
      <c r="AD32" s="57"/>
      <c r="AE32" s="58"/>
      <c r="AF32" s="58">
        <v>12</v>
      </c>
      <c r="AG32" s="58"/>
      <c r="AH32" s="58"/>
      <c r="AI32" s="58"/>
      <c r="AJ32" s="58">
        <f t="shared" si="4"/>
        <v>12</v>
      </c>
      <c r="AK32" s="33">
        <f t="shared" ref="AK32:AK52" si="15">C32*AJ32/1000</f>
        <v>5.16</v>
      </c>
      <c r="AL32" s="71">
        <f t="shared" si="13"/>
        <v>8.4000000000000005E-2</v>
      </c>
      <c r="AM32" s="57"/>
      <c r="AN32" s="58"/>
      <c r="AO32" s="58"/>
      <c r="AP32" s="58"/>
      <c r="AQ32" s="58"/>
      <c r="AR32" s="58"/>
      <c r="AS32" s="58"/>
      <c r="AT32" s="58"/>
      <c r="AU32" s="58"/>
      <c r="AV32" s="58">
        <f t="shared" si="6"/>
        <v>0</v>
      </c>
      <c r="AW32" s="33">
        <f t="shared" si="7"/>
        <v>0</v>
      </c>
      <c r="AX32" s="72">
        <f t="shared" si="14"/>
        <v>0</v>
      </c>
      <c r="AY32" s="75">
        <f t="shared" si="8"/>
        <v>8.4000000000000005E-2</v>
      </c>
      <c r="AZ32" s="76">
        <f t="shared" si="9"/>
        <v>0.36400000000000005</v>
      </c>
    </row>
    <row r="33" spans="2:52" x14ac:dyDescent="0.25">
      <c r="B33" s="58" t="s">
        <v>131</v>
      </c>
      <c r="C33" s="33">
        <v>85</v>
      </c>
      <c r="D33" s="58">
        <v>10</v>
      </c>
      <c r="E33" s="70">
        <v>10</v>
      </c>
      <c r="F33" s="57"/>
      <c r="G33" s="58"/>
      <c r="H33" s="58"/>
      <c r="I33" s="58">
        <v>200</v>
      </c>
      <c r="J33" s="58"/>
      <c r="K33" s="58"/>
      <c r="L33" s="58">
        <f t="shared" si="0"/>
        <v>200</v>
      </c>
      <c r="M33" s="33">
        <f t="shared" si="10"/>
        <v>17</v>
      </c>
      <c r="N33" s="71">
        <f t="shared" si="11"/>
        <v>5.6</v>
      </c>
      <c r="O33" s="57"/>
      <c r="P33" s="58"/>
      <c r="Q33" s="58"/>
      <c r="R33" s="58"/>
      <c r="S33" s="58"/>
      <c r="T33" s="58"/>
      <c r="U33" s="58"/>
      <c r="V33" s="58"/>
      <c r="W33" s="58"/>
      <c r="X33" s="58">
        <f t="shared" si="1"/>
        <v>0</v>
      </c>
      <c r="Y33" s="33">
        <f t="shared" si="2"/>
        <v>0</v>
      </c>
      <c r="Z33" s="72">
        <f t="shared" si="12"/>
        <v>0</v>
      </c>
      <c r="AA33" s="73">
        <f t="shared" si="3"/>
        <v>5.6</v>
      </c>
      <c r="AB33" s="74">
        <v>10</v>
      </c>
      <c r="AC33" s="58">
        <v>10</v>
      </c>
      <c r="AD33" s="57"/>
      <c r="AE33" s="58"/>
      <c r="AF33" s="58"/>
      <c r="AG33" s="58">
        <v>200</v>
      </c>
      <c r="AH33" s="58"/>
      <c r="AI33" s="58"/>
      <c r="AJ33" s="58">
        <f t="shared" si="4"/>
        <v>200</v>
      </c>
      <c r="AK33" s="33">
        <f t="shared" si="15"/>
        <v>17</v>
      </c>
      <c r="AL33" s="71">
        <f t="shared" si="13"/>
        <v>1.4</v>
      </c>
      <c r="AM33" s="57"/>
      <c r="AN33" s="58"/>
      <c r="AO33" s="58"/>
      <c r="AP33" s="58"/>
      <c r="AQ33" s="58"/>
      <c r="AR33" s="58"/>
      <c r="AS33" s="58"/>
      <c r="AT33" s="58"/>
      <c r="AU33" s="58"/>
      <c r="AV33" s="58">
        <f t="shared" si="6"/>
        <v>0</v>
      </c>
      <c r="AW33" s="33">
        <f t="shared" si="7"/>
        <v>0</v>
      </c>
      <c r="AX33" s="72">
        <f t="shared" si="14"/>
        <v>0</v>
      </c>
      <c r="AY33" s="75">
        <f t="shared" si="8"/>
        <v>1.4</v>
      </c>
      <c r="AZ33" s="76">
        <f t="shared" si="9"/>
        <v>7</v>
      </c>
    </row>
    <row r="34" spans="2:52" x14ac:dyDescent="0.25">
      <c r="B34" s="58" t="s">
        <v>24</v>
      </c>
      <c r="C34" s="33">
        <v>50</v>
      </c>
      <c r="D34" s="58">
        <v>100</v>
      </c>
      <c r="E34" s="70">
        <v>100</v>
      </c>
      <c r="F34" s="57"/>
      <c r="G34" s="58"/>
      <c r="H34" s="58"/>
      <c r="I34" s="58"/>
      <c r="J34" s="58"/>
      <c r="K34" s="58"/>
      <c r="L34" s="58">
        <f t="shared" si="0"/>
        <v>0</v>
      </c>
      <c r="M34" s="33">
        <f t="shared" si="10"/>
        <v>0</v>
      </c>
      <c r="N34" s="71">
        <f t="shared" si="11"/>
        <v>0</v>
      </c>
      <c r="O34" s="57">
        <v>96.8</v>
      </c>
      <c r="P34" s="58"/>
      <c r="Q34" s="58"/>
      <c r="R34" s="58"/>
      <c r="S34" s="58"/>
      <c r="T34" s="58"/>
      <c r="U34" s="58"/>
      <c r="V34" s="58"/>
      <c r="W34" s="58"/>
      <c r="X34" s="58">
        <f t="shared" si="1"/>
        <v>96.8</v>
      </c>
      <c r="Y34" s="33">
        <f t="shared" si="2"/>
        <v>4.84</v>
      </c>
      <c r="Z34" s="72">
        <f t="shared" si="12"/>
        <v>2.7103999999999999</v>
      </c>
      <c r="AA34" s="73">
        <f t="shared" si="3"/>
        <v>2.7103999999999999</v>
      </c>
      <c r="AB34" s="74">
        <v>100</v>
      </c>
      <c r="AC34" s="58">
        <v>100</v>
      </c>
      <c r="AD34" s="57"/>
      <c r="AE34" s="58"/>
      <c r="AF34" s="58"/>
      <c r="AG34" s="58"/>
      <c r="AH34" s="58"/>
      <c r="AI34" s="58"/>
      <c r="AJ34" s="58">
        <f t="shared" si="4"/>
        <v>0</v>
      </c>
      <c r="AK34" s="33">
        <f t="shared" si="15"/>
        <v>0</v>
      </c>
      <c r="AL34" s="71">
        <f t="shared" si="13"/>
        <v>0</v>
      </c>
      <c r="AM34" s="57">
        <v>145.19999999999999</v>
      </c>
      <c r="AN34" s="58"/>
      <c r="AO34" s="58"/>
      <c r="AP34" s="58"/>
      <c r="AQ34" s="58"/>
      <c r="AR34" s="58"/>
      <c r="AS34" s="58"/>
      <c r="AT34" s="58"/>
      <c r="AU34" s="58"/>
      <c r="AV34" s="58">
        <f t="shared" si="6"/>
        <v>145.19999999999999</v>
      </c>
      <c r="AW34" s="33">
        <f t="shared" si="7"/>
        <v>7.2599999999999989</v>
      </c>
      <c r="AX34" s="72">
        <f t="shared" si="14"/>
        <v>1.0164</v>
      </c>
      <c r="AY34" s="75">
        <f t="shared" si="8"/>
        <v>1.0164</v>
      </c>
      <c r="AZ34" s="76">
        <f t="shared" si="9"/>
        <v>3.7267999999999999</v>
      </c>
    </row>
    <row r="35" spans="2:52" x14ac:dyDescent="0.25">
      <c r="B35" s="58" t="s">
        <v>81</v>
      </c>
      <c r="C35" s="33">
        <v>125</v>
      </c>
      <c r="D35" s="58">
        <v>40</v>
      </c>
      <c r="E35" s="70">
        <v>40</v>
      </c>
      <c r="F35" s="57"/>
      <c r="G35" s="58"/>
      <c r="H35" s="58"/>
      <c r="I35" s="58"/>
      <c r="J35" s="58"/>
      <c r="K35" s="58"/>
      <c r="L35" s="58">
        <f t="shared" si="0"/>
        <v>0</v>
      </c>
      <c r="M35" s="33">
        <f t="shared" si="10"/>
        <v>0</v>
      </c>
      <c r="N35" s="71">
        <f t="shared" si="11"/>
        <v>0</v>
      </c>
      <c r="O35" s="57">
        <v>4</v>
      </c>
      <c r="P35" s="58"/>
      <c r="Q35" s="58"/>
      <c r="R35" s="58"/>
      <c r="S35" s="58"/>
      <c r="T35" s="58"/>
      <c r="U35" s="58"/>
      <c r="V35" s="58"/>
      <c r="W35" s="58"/>
      <c r="X35" s="58">
        <f t="shared" si="1"/>
        <v>4</v>
      </c>
      <c r="Y35" s="33">
        <f t="shared" si="2"/>
        <v>0.5</v>
      </c>
      <c r="Z35" s="72">
        <f t="shared" si="12"/>
        <v>0.112</v>
      </c>
      <c r="AA35" s="73">
        <f t="shared" si="3"/>
        <v>0.112</v>
      </c>
      <c r="AB35" s="74">
        <v>60</v>
      </c>
      <c r="AC35" s="58">
        <v>60</v>
      </c>
      <c r="AD35" s="57"/>
      <c r="AE35" s="58"/>
      <c r="AF35" s="58"/>
      <c r="AG35" s="58"/>
      <c r="AH35" s="58"/>
      <c r="AI35" s="58"/>
      <c r="AJ35" s="58">
        <f t="shared" si="4"/>
        <v>0</v>
      </c>
      <c r="AK35" s="33">
        <f t="shared" si="15"/>
        <v>0</v>
      </c>
      <c r="AL35" s="71">
        <f t="shared" si="13"/>
        <v>0</v>
      </c>
      <c r="AM35" s="57">
        <v>6</v>
      </c>
      <c r="AN35" s="58"/>
      <c r="AO35" s="58"/>
      <c r="AP35" s="58"/>
      <c r="AQ35" s="58"/>
      <c r="AR35" s="58"/>
      <c r="AS35" s="58"/>
      <c r="AT35" s="58"/>
      <c r="AU35" s="58"/>
      <c r="AV35" s="58">
        <f t="shared" si="6"/>
        <v>6</v>
      </c>
      <c r="AW35" s="33">
        <f t="shared" si="7"/>
        <v>0.75</v>
      </c>
      <c r="AX35" s="72">
        <f t="shared" si="14"/>
        <v>4.2000000000000003E-2</v>
      </c>
      <c r="AY35" s="75">
        <f t="shared" si="8"/>
        <v>4.2000000000000003E-2</v>
      </c>
      <c r="AZ35" s="76">
        <f t="shared" si="9"/>
        <v>0.154</v>
      </c>
    </row>
    <row r="36" spans="2:52" x14ac:dyDescent="0.25">
      <c r="B36" s="58" t="s">
        <v>122</v>
      </c>
      <c r="C36" s="33">
        <v>195</v>
      </c>
      <c r="D36" s="58">
        <v>140</v>
      </c>
      <c r="E36" s="70">
        <v>140</v>
      </c>
      <c r="F36" s="57"/>
      <c r="G36" s="58"/>
      <c r="H36" s="58"/>
      <c r="I36" s="58"/>
      <c r="J36" s="58"/>
      <c r="K36" s="58"/>
      <c r="L36" s="58">
        <f t="shared" si="0"/>
        <v>0</v>
      </c>
      <c r="M36" s="33">
        <f t="shared" si="10"/>
        <v>0</v>
      </c>
      <c r="N36" s="71">
        <f t="shared" si="11"/>
        <v>0</v>
      </c>
      <c r="O36" s="57"/>
      <c r="P36" s="58">
        <v>46.5</v>
      </c>
      <c r="Q36" s="58"/>
      <c r="R36" s="58"/>
      <c r="S36" s="58"/>
      <c r="T36" s="58"/>
      <c r="U36" s="58"/>
      <c r="V36" s="58"/>
      <c r="W36" s="58"/>
      <c r="X36" s="58">
        <f t="shared" si="1"/>
        <v>46.5</v>
      </c>
      <c r="Y36" s="33">
        <f t="shared" si="2"/>
        <v>9.0675000000000008</v>
      </c>
      <c r="Z36" s="72">
        <f t="shared" si="12"/>
        <v>1.302</v>
      </c>
      <c r="AA36" s="73">
        <f t="shared" si="3"/>
        <v>1.302</v>
      </c>
      <c r="AB36" s="74">
        <v>140</v>
      </c>
      <c r="AC36" s="58">
        <v>140</v>
      </c>
      <c r="AD36" s="57"/>
      <c r="AE36" s="58"/>
      <c r="AF36" s="58"/>
      <c r="AG36" s="58"/>
      <c r="AH36" s="58"/>
      <c r="AI36" s="58"/>
      <c r="AJ36" s="58">
        <f t="shared" si="4"/>
        <v>0</v>
      </c>
      <c r="AK36" s="33">
        <f t="shared" si="15"/>
        <v>0</v>
      </c>
      <c r="AL36" s="71">
        <f t="shared" si="13"/>
        <v>0</v>
      </c>
      <c r="AM36" s="57"/>
      <c r="AN36" s="58">
        <v>55.8</v>
      </c>
      <c r="AO36" s="58"/>
      <c r="AP36" s="58"/>
      <c r="AQ36" s="58"/>
      <c r="AR36" s="58"/>
      <c r="AS36" s="58"/>
      <c r="AT36" s="58"/>
      <c r="AU36" s="58"/>
      <c r="AV36" s="58">
        <f t="shared" si="6"/>
        <v>55.8</v>
      </c>
      <c r="AW36" s="33">
        <f t="shared" si="7"/>
        <v>10.881</v>
      </c>
      <c r="AX36" s="72">
        <f t="shared" si="14"/>
        <v>0.39059999999999995</v>
      </c>
      <c r="AY36" s="75">
        <f t="shared" si="8"/>
        <v>0.39059999999999995</v>
      </c>
      <c r="AZ36" s="76">
        <f t="shared" si="9"/>
        <v>1.6926000000000001</v>
      </c>
    </row>
    <row r="37" spans="2:52" x14ac:dyDescent="0.25">
      <c r="B37" s="58" t="s">
        <v>46</v>
      </c>
      <c r="C37" s="33">
        <v>45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>
        <f t="shared" si="0"/>
        <v>0</v>
      </c>
      <c r="M37" s="33">
        <f t="shared" si="10"/>
        <v>0</v>
      </c>
      <c r="N37" s="71">
        <f t="shared" si="11"/>
        <v>0</v>
      </c>
      <c r="O37" s="57"/>
      <c r="P37" s="58">
        <v>26.8</v>
      </c>
      <c r="Q37" s="58"/>
      <c r="R37" s="58">
        <v>17</v>
      </c>
      <c r="S37" s="58"/>
      <c r="T37" s="58"/>
      <c r="U37" s="58"/>
      <c r="V37" s="58"/>
      <c r="W37" s="58"/>
      <c r="X37" s="58">
        <f t="shared" si="1"/>
        <v>43.8</v>
      </c>
      <c r="Y37" s="33">
        <f t="shared" si="2"/>
        <v>1.9709999999999999</v>
      </c>
      <c r="Z37" s="72">
        <f t="shared" si="12"/>
        <v>1.2263999999999999</v>
      </c>
      <c r="AA37" s="73">
        <f t="shared" si="3"/>
        <v>1.2263999999999999</v>
      </c>
      <c r="AB37" s="74">
        <v>60</v>
      </c>
      <c r="AC37" s="58">
        <v>60</v>
      </c>
      <c r="AD37" s="57"/>
      <c r="AE37" s="58"/>
      <c r="AF37" s="58"/>
      <c r="AG37" s="58"/>
      <c r="AH37" s="58"/>
      <c r="AI37" s="58"/>
      <c r="AJ37" s="58">
        <f t="shared" si="4"/>
        <v>0</v>
      </c>
      <c r="AK37" s="33">
        <f t="shared" si="15"/>
        <v>0</v>
      </c>
      <c r="AL37" s="71">
        <f t="shared" si="13"/>
        <v>0</v>
      </c>
      <c r="AM37" s="57"/>
      <c r="AN37" s="58">
        <v>32.1</v>
      </c>
      <c r="AO37" s="58"/>
      <c r="AP37" s="58">
        <v>17</v>
      </c>
      <c r="AQ37" s="58"/>
      <c r="AR37" s="58"/>
      <c r="AS37" s="58"/>
      <c r="AT37" s="58"/>
      <c r="AU37" s="58"/>
      <c r="AV37" s="58">
        <f t="shared" si="6"/>
        <v>49.1</v>
      </c>
      <c r="AW37" s="33">
        <f t="shared" si="7"/>
        <v>2.2094999999999998</v>
      </c>
      <c r="AX37" s="72">
        <f t="shared" si="14"/>
        <v>0.34370000000000001</v>
      </c>
      <c r="AY37" s="75">
        <f t="shared" si="8"/>
        <v>0.34370000000000001</v>
      </c>
      <c r="AZ37" s="76">
        <f t="shared" si="9"/>
        <v>1.5701000000000001</v>
      </c>
    </row>
    <row r="38" spans="2:52" x14ac:dyDescent="0.25">
      <c r="B38" s="58" t="s">
        <v>83</v>
      </c>
      <c r="C38" s="33">
        <v>180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>
        <f t="shared" si="0"/>
        <v>0</v>
      </c>
      <c r="M38" s="33">
        <f t="shared" si="10"/>
        <v>0</v>
      </c>
      <c r="N38" s="71">
        <f t="shared" si="11"/>
        <v>0</v>
      </c>
      <c r="O38" s="57"/>
      <c r="P38" s="58">
        <v>25</v>
      </c>
      <c r="Q38" s="58"/>
      <c r="R38" s="58"/>
      <c r="S38" s="58"/>
      <c r="T38" s="58"/>
      <c r="U38" s="58"/>
      <c r="V38" s="58"/>
      <c r="W38" s="58"/>
      <c r="X38" s="58">
        <f t="shared" si="1"/>
        <v>25</v>
      </c>
      <c r="Y38" s="33">
        <f t="shared" si="2"/>
        <v>4.5</v>
      </c>
      <c r="Z38" s="72">
        <f t="shared" si="12"/>
        <v>0.7</v>
      </c>
      <c r="AA38" s="73">
        <f t="shared" si="3"/>
        <v>0.7</v>
      </c>
      <c r="AB38" s="74">
        <v>140</v>
      </c>
      <c r="AC38" s="58">
        <v>140</v>
      </c>
      <c r="AD38" s="57"/>
      <c r="AE38" s="58"/>
      <c r="AF38" s="58"/>
      <c r="AG38" s="58"/>
      <c r="AH38" s="58"/>
      <c r="AI38" s="58"/>
      <c r="AJ38" s="58">
        <f t="shared" si="4"/>
        <v>0</v>
      </c>
      <c r="AK38" s="33">
        <f t="shared" si="15"/>
        <v>0</v>
      </c>
      <c r="AL38" s="71">
        <f t="shared" si="13"/>
        <v>0</v>
      </c>
      <c r="AM38" s="57"/>
      <c r="AN38" s="58">
        <v>30</v>
      </c>
      <c r="AO38" s="58"/>
      <c r="AP38" s="58"/>
      <c r="AQ38" s="58"/>
      <c r="AR38" s="58"/>
      <c r="AS38" s="58"/>
      <c r="AT38" s="58"/>
      <c r="AU38" s="58"/>
      <c r="AV38" s="58">
        <f t="shared" si="6"/>
        <v>30</v>
      </c>
      <c r="AW38" s="33">
        <f t="shared" si="7"/>
        <v>5.4</v>
      </c>
      <c r="AX38" s="72">
        <f t="shared" si="14"/>
        <v>0.21</v>
      </c>
      <c r="AY38" s="75">
        <f t="shared" si="8"/>
        <v>0.21</v>
      </c>
      <c r="AZ38" s="76">
        <f t="shared" si="9"/>
        <v>0.90999999999999992</v>
      </c>
    </row>
    <row r="39" spans="2:52" s="126" customFormat="1" x14ac:dyDescent="0.25">
      <c r="B39" s="78" t="s">
        <v>132</v>
      </c>
      <c r="C39" s="34"/>
      <c r="D39" s="78">
        <v>140</v>
      </c>
      <c r="E39" s="118">
        <v>140</v>
      </c>
      <c r="F39" s="119"/>
      <c r="G39" s="78"/>
      <c r="H39" s="78"/>
      <c r="I39" s="78"/>
      <c r="J39" s="78"/>
      <c r="K39" s="78"/>
      <c r="L39" s="78">
        <f t="shared" si="0"/>
        <v>0</v>
      </c>
      <c r="M39" s="34">
        <f t="shared" si="10"/>
        <v>0</v>
      </c>
      <c r="N39" s="120">
        <f t="shared" si="11"/>
        <v>0</v>
      </c>
      <c r="O39" s="119"/>
      <c r="P39" s="78">
        <v>10</v>
      </c>
      <c r="Q39" s="78"/>
      <c r="R39" s="78"/>
      <c r="S39" s="78"/>
      <c r="T39" s="78"/>
      <c r="U39" s="78"/>
      <c r="V39" s="78"/>
      <c r="W39" s="78"/>
      <c r="X39" s="78">
        <f t="shared" si="1"/>
        <v>10</v>
      </c>
      <c r="Y39" s="34">
        <f t="shared" si="2"/>
        <v>0</v>
      </c>
      <c r="Z39" s="121">
        <f t="shared" si="12"/>
        <v>0.28000000000000003</v>
      </c>
      <c r="AA39" s="122">
        <f t="shared" si="3"/>
        <v>0.28000000000000003</v>
      </c>
      <c r="AB39" s="123">
        <v>140</v>
      </c>
      <c r="AC39" s="78">
        <v>140</v>
      </c>
      <c r="AD39" s="119"/>
      <c r="AE39" s="78"/>
      <c r="AF39" s="78"/>
      <c r="AG39" s="78"/>
      <c r="AH39" s="78"/>
      <c r="AI39" s="78"/>
      <c r="AJ39" s="78">
        <f t="shared" si="4"/>
        <v>0</v>
      </c>
      <c r="AK39" s="34">
        <f t="shared" si="15"/>
        <v>0</v>
      </c>
      <c r="AL39" s="71">
        <f t="shared" si="13"/>
        <v>0</v>
      </c>
      <c r="AM39" s="119"/>
      <c r="AN39" s="78">
        <v>12</v>
      </c>
      <c r="AO39" s="78"/>
      <c r="AP39" s="78"/>
      <c r="AQ39" s="78"/>
      <c r="AR39" s="78"/>
      <c r="AS39" s="78"/>
      <c r="AT39" s="78"/>
      <c r="AU39" s="78"/>
      <c r="AV39" s="78">
        <f t="shared" si="6"/>
        <v>12</v>
      </c>
      <c r="AW39" s="34">
        <f t="shared" si="7"/>
        <v>0</v>
      </c>
      <c r="AX39" s="72">
        <f t="shared" si="14"/>
        <v>8.4000000000000005E-2</v>
      </c>
      <c r="AY39" s="124">
        <f t="shared" si="8"/>
        <v>8.4000000000000005E-2</v>
      </c>
      <c r="AZ39" s="125">
        <f t="shared" si="9"/>
        <v>0.36400000000000005</v>
      </c>
    </row>
    <row r="40" spans="2:52" x14ac:dyDescent="0.25">
      <c r="B40" s="58" t="s">
        <v>47</v>
      </c>
      <c r="C40" s="33">
        <v>130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0"/>
        <v>0</v>
      </c>
      <c r="N40" s="71">
        <f t="shared" si="11"/>
        <v>0</v>
      </c>
      <c r="O40" s="57"/>
      <c r="P40" s="58">
        <v>10</v>
      </c>
      <c r="Q40" s="58"/>
      <c r="R40" s="58">
        <v>11</v>
      </c>
      <c r="S40" s="58"/>
      <c r="T40" s="58"/>
      <c r="U40" s="58"/>
      <c r="V40" s="58"/>
      <c r="W40" s="58"/>
      <c r="X40" s="58">
        <f t="shared" si="1"/>
        <v>21</v>
      </c>
      <c r="Y40" s="33">
        <f t="shared" si="2"/>
        <v>2.73</v>
      </c>
      <c r="Z40" s="72">
        <f t="shared" si="12"/>
        <v>0.58799999999999997</v>
      </c>
      <c r="AA40" s="73">
        <f t="shared" si="3"/>
        <v>0.58799999999999997</v>
      </c>
      <c r="AB40" s="74">
        <v>60</v>
      </c>
      <c r="AC40" s="58">
        <v>60</v>
      </c>
      <c r="AD40" s="57"/>
      <c r="AE40" s="58"/>
      <c r="AF40" s="58"/>
      <c r="AG40" s="58"/>
      <c r="AH40" s="58"/>
      <c r="AI40" s="58"/>
      <c r="AJ40" s="58">
        <f t="shared" si="4"/>
        <v>0</v>
      </c>
      <c r="AK40" s="33">
        <f t="shared" si="15"/>
        <v>0</v>
      </c>
      <c r="AL40" s="71">
        <f t="shared" si="13"/>
        <v>0</v>
      </c>
      <c r="AM40" s="57"/>
      <c r="AN40" s="58">
        <v>12</v>
      </c>
      <c r="AO40" s="58"/>
      <c r="AP40" s="58">
        <v>11</v>
      </c>
      <c r="AQ40" s="58"/>
      <c r="AR40" s="58"/>
      <c r="AS40" s="58"/>
      <c r="AT40" s="58"/>
      <c r="AU40" s="58"/>
      <c r="AV40" s="58">
        <f t="shared" si="6"/>
        <v>23</v>
      </c>
      <c r="AW40" s="33">
        <f t="shared" si="7"/>
        <v>2.99</v>
      </c>
      <c r="AX40" s="72">
        <f t="shared" si="14"/>
        <v>0.161</v>
      </c>
      <c r="AY40" s="75">
        <f t="shared" si="8"/>
        <v>0.161</v>
      </c>
      <c r="AZ40" s="76">
        <f t="shared" si="9"/>
        <v>0.749</v>
      </c>
    </row>
    <row r="41" spans="2:52" x14ac:dyDescent="0.25">
      <c r="B41" s="58" t="s">
        <v>133</v>
      </c>
      <c r="C41" s="33">
        <v>75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0"/>
        <v>0</v>
      </c>
      <c r="N41" s="71">
        <f t="shared" si="11"/>
        <v>0</v>
      </c>
      <c r="O41" s="57"/>
      <c r="P41" s="58"/>
      <c r="Q41" s="58">
        <v>92</v>
      </c>
      <c r="R41" s="58"/>
      <c r="S41" s="58"/>
      <c r="T41" s="58"/>
      <c r="U41" s="58"/>
      <c r="V41" s="58"/>
      <c r="W41" s="58"/>
      <c r="X41" s="58">
        <f t="shared" si="1"/>
        <v>92</v>
      </c>
      <c r="Y41" s="33">
        <f t="shared" si="2"/>
        <v>6.9</v>
      </c>
      <c r="Z41" s="72">
        <f t="shared" si="12"/>
        <v>2.5760000000000001</v>
      </c>
      <c r="AA41" s="73">
        <f t="shared" si="3"/>
        <v>2.5760000000000001</v>
      </c>
      <c r="AB41" s="74">
        <v>140</v>
      </c>
      <c r="AC41" s="58">
        <v>140</v>
      </c>
      <c r="AD41" s="57"/>
      <c r="AE41" s="58"/>
      <c r="AF41" s="58"/>
      <c r="AG41" s="58"/>
      <c r="AH41" s="58"/>
      <c r="AI41" s="58"/>
      <c r="AJ41" s="58">
        <f t="shared" si="4"/>
        <v>0</v>
      </c>
      <c r="AK41" s="33">
        <f t="shared" si="15"/>
        <v>0</v>
      </c>
      <c r="AL41" s="71">
        <f t="shared" si="13"/>
        <v>0</v>
      </c>
      <c r="AM41" s="57"/>
      <c r="AN41" s="58"/>
      <c r="AO41" s="58">
        <v>105.8</v>
      </c>
      <c r="AP41" s="58"/>
      <c r="AQ41" s="58"/>
      <c r="AR41" s="58"/>
      <c r="AS41" s="58"/>
      <c r="AT41" s="58"/>
      <c r="AU41" s="58"/>
      <c r="AV41" s="58">
        <f t="shared" si="6"/>
        <v>105.8</v>
      </c>
      <c r="AW41" s="33">
        <f t="shared" si="7"/>
        <v>7.9349999999999996</v>
      </c>
      <c r="AX41" s="72">
        <f t="shared" si="14"/>
        <v>0.74060000000000004</v>
      </c>
      <c r="AY41" s="75">
        <f t="shared" si="8"/>
        <v>0.74060000000000004</v>
      </c>
      <c r="AZ41" s="76">
        <f t="shared" si="9"/>
        <v>3.3166000000000002</v>
      </c>
    </row>
    <row r="42" spans="2:52" x14ac:dyDescent="0.25">
      <c r="B42" s="58" t="s">
        <v>49</v>
      </c>
      <c r="C42" s="33">
        <v>410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0"/>
        <v>0</v>
      </c>
      <c r="N42" s="71">
        <f t="shared" si="11"/>
        <v>0</v>
      </c>
      <c r="O42" s="57"/>
      <c r="P42" s="58"/>
      <c r="Q42" s="58"/>
      <c r="R42" s="58">
        <v>151</v>
      </c>
      <c r="S42" s="58"/>
      <c r="T42" s="58"/>
      <c r="U42" s="58"/>
      <c r="V42" s="58"/>
      <c r="W42" s="58"/>
      <c r="X42" s="58">
        <f t="shared" si="1"/>
        <v>151</v>
      </c>
      <c r="Y42" s="33">
        <f t="shared" si="2"/>
        <v>61.91</v>
      </c>
      <c r="Z42" s="72">
        <f t="shared" si="12"/>
        <v>4.2279999999999998</v>
      </c>
      <c r="AA42" s="73">
        <f t="shared" si="3"/>
        <v>4.2279999999999998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>
        <f t="shared" si="4"/>
        <v>0</v>
      </c>
      <c r="AK42" s="33">
        <f t="shared" si="15"/>
        <v>0</v>
      </c>
      <c r="AL42" s="71">
        <f t="shared" si="13"/>
        <v>0</v>
      </c>
      <c r="AM42" s="57"/>
      <c r="AN42" s="58"/>
      <c r="AO42" s="58"/>
      <c r="AP42" s="58">
        <v>151</v>
      </c>
      <c r="AQ42" s="58"/>
      <c r="AR42" s="58"/>
      <c r="AS42" s="58"/>
      <c r="AT42" s="58"/>
      <c r="AU42" s="58"/>
      <c r="AV42" s="58">
        <f t="shared" si="6"/>
        <v>151</v>
      </c>
      <c r="AW42" s="33">
        <f t="shared" si="7"/>
        <v>61.91</v>
      </c>
      <c r="AX42" s="72">
        <f t="shared" si="14"/>
        <v>1.0569999999999999</v>
      </c>
      <c r="AY42" s="75">
        <f t="shared" si="8"/>
        <v>1.0569999999999999</v>
      </c>
      <c r="AZ42" s="76">
        <f t="shared" si="9"/>
        <v>5.2850000000000001</v>
      </c>
    </row>
    <row r="43" spans="2:52" x14ac:dyDescent="0.25">
      <c r="B43" s="58" t="s">
        <v>84</v>
      </c>
      <c r="C43" s="33">
        <v>35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0"/>
        <v>0</v>
      </c>
      <c r="N43" s="71">
        <f t="shared" si="11"/>
        <v>0</v>
      </c>
      <c r="O43" s="57"/>
      <c r="P43" s="58"/>
      <c r="Q43" s="58"/>
      <c r="R43" s="58">
        <v>3</v>
      </c>
      <c r="S43" s="58"/>
      <c r="T43" s="58"/>
      <c r="U43" s="58"/>
      <c r="V43" s="58"/>
      <c r="W43" s="58"/>
      <c r="X43" s="58">
        <f t="shared" si="1"/>
        <v>3</v>
      </c>
      <c r="Y43" s="33">
        <f t="shared" si="2"/>
        <v>0.105</v>
      </c>
      <c r="Z43" s="72">
        <f t="shared" si="12"/>
        <v>8.4000000000000005E-2</v>
      </c>
      <c r="AA43" s="73">
        <f t="shared" si="3"/>
        <v>8.4000000000000005E-2</v>
      </c>
      <c r="AB43" s="74">
        <v>140</v>
      </c>
      <c r="AC43" s="58">
        <v>140</v>
      </c>
      <c r="AD43" s="57"/>
      <c r="AE43" s="58"/>
      <c r="AF43" s="58"/>
      <c r="AG43" s="58"/>
      <c r="AH43" s="58"/>
      <c r="AI43" s="58"/>
      <c r="AJ43" s="58">
        <f t="shared" si="4"/>
        <v>0</v>
      </c>
      <c r="AK43" s="33">
        <f t="shared" si="15"/>
        <v>0</v>
      </c>
      <c r="AL43" s="71">
        <f t="shared" si="13"/>
        <v>0</v>
      </c>
      <c r="AM43" s="57"/>
      <c r="AN43" s="58"/>
      <c r="AO43" s="58"/>
      <c r="AP43" s="58">
        <v>3</v>
      </c>
      <c r="AQ43" s="58"/>
      <c r="AR43" s="58"/>
      <c r="AS43" s="58"/>
      <c r="AT43" s="58"/>
      <c r="AU43" s="58"/>
      <c r="AV43" s="58">
        <f t="shared" si="6"/>
        <v>3</v>
      </c>
      <c r="AW43" s="33">
        <f t="shared" si="7"/>
        <v>0.105</v>
      </c>
      <c r="AX43" s="72">
        <f t="shared" si="14"/>
        <v>2.1000000000000001E-2</v>
      </c>
      <c r="AY43" s="75">
        <f t="shared" si="8"/>
        <v>2.1000000000000001E-2</v>
      </c>
      <c r="AZ43" s="76">
        <f t="shared" si="9"/>
        <v>0.10500000000000001</v>
      </c>
    </row>
    <row r="44" spans="2:52" x14ac:dyDescent="0.25">
      <c r="B44" s="58" t="s">
        <v>37</v>
      </c>
      <c r="C44" s="33">
        <v>50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0"/>
        <v>0</v>
      </c>
      <c r="N44" s="71">
        <f t="shared" si="11"/>
        <v>0</v>
      </c>
      <c r="O44" s="57"/>
      <c r="P44" s="58"/>
      <c r="Q44" s="58"/>
      <c r="R44" s="58"/>
      <c r="S44" s="58">
        <v>120</v>
      </c>
      <c r="T44" s="58"/>
      <c r="U44" s="58"/>
      <c r="V44" s="58"/>
      <c r="W44" s="58"/>
      <c r="X44" s="58">
        <f t="shared" si="1"/>
        <v>120</v>
      </c>
      <c r="Y44" s="33">
        <f t="shared" si="2"/>
        <v>6</v>
      </c>
      <c r="Z44" s="72">
        <f t="shared" si="12"/>
        <v>3.36</v>
      </c>
      <c r="AA44" s="73">
        <f t="shared" si="3"/>
        <v>3.36</v>
      </c>
      <c r="AB44" s="74">
        <v>60</v>
      </c>
      <c r="AC44" s="58">
        <v>60</v>
      </c>
      <c r="AD44" s="57"/>
      <c r="AE44" s="58"/>
      <c r="AF44" s="58"/>
      <c r="AG44" s="58"/>
      <c r="AH44" s="58"/>
      <c r="AI44" s="58"/>
      <c r="AJ44" s="58">
        <f t="shared" si="4"/>
        <v>0</v>
      </c>
      <c r="AK44" s="33">
        <f t="shared" si="15"/>
        <v>0</v>
      </c>
      <c r="AL44" s="71">
        <f t="shared" si="13"/>
        <v>0</v>
      </c>
      <c r="AM44" s="57"/>
      <c r="AN44" s="58"/>
      <c r="AO44" s="58"/>
      <c r="AP44" s="58"/>
      <c r="AQ44" s="58">
        <v>120</v>
      </c>
      <c r="AR44" s="58"/>
      <c r="AS44" s="58"/>
      <c r="AT44" s="58"/>
      <c r="AU44" s="58"/>
      <c r="AV44" s="58">
        <f t="shared" si="6"/>
        <v>120</v>
      </c>
      <c r="AW44" s="33">
        <f t="shared" si="7"/>
        <v>6</v>
      </c>
      <c r="AX44" s="72">
        <f t="shared" si="14"/>
        <v>0.84</v>
      </c>
      <c r="AY44" s="75">
        <f t="shared" si="8"/>
        <v>0.84</v>
      </c>
      <c r="AZ44" s="76">
        <f t="shared" si="9"/>
        <v>4.2</v>
      </c>
    </row>
    <row r="45" spans="2:52" x14ac:dyDescent="0.25">
      <c r="B45" s="58" t="s">
        <v>42</v>
      </c>
      <c r="C45" s="33">
        <v>130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0"/>
        <v>0</v>
      </c>
      <c r="N45" s="71">
        <f t="shared" si="11"/>
        <v>0</v>
      </c>
      <c r="O45" s="57"/>
      <c r="P45" s="58"/>
      <c r="Q45" s="58"/>
      <c r="R45" s="58"/>
      <c r="S45" s="58"/>
      <c r="T45" s="58">
        <v>56</v>
      </c>
      <c r="U45" s="58"/>
      <c r="V45" s="58"/>
      <c r="W45" s="58"/>
      <c r="X45" s="58">
        <f t="shared" si="1"/>
        <v>56</v>
      </c>
      <c r="Y45" s="33">
        <f t="shared" si="2"/>
        <v>7.28</v>
      </c>
      <c r="Z45" s="72">
        <f t="shared" si="12"/>
        <v>1.5680000000000001</v>
      </c>
      <c r="AA45" s="73">
        <f t="shared" si="3"/>
        <v>1.5680000000000001</v>
      </c>
      <c r="AB45" s="74">
        <v>140</v>
      </c>
      <c r="AC45" s="58">
        <v>140</v>
      </c>
      <c r="AD45" s="57"/>
      <c r="AE45" s="58"/>
      <c r="AF45" s="58"/>
      <c r="AG45" s="58"/>
      <c r="AH45" s="58"/>
      <c r="AI45" s="58"/>
      <c r="AJ45" s="58">
        <f t="shared" si="4"/>
        <v>0</v>
      </c>
      <c r="AK45" s="33">
        <f t="shared" si="15"/>
        <v>0</v>
      </c>
      <c r="AL45" s="71">
        <f t="shared" si="13"/>
        <v>0</v>
      </c>
      <c r="AM45" s="57"/>
      <c r="AN45" s="58"/>
      <c r="AO45" s="58"/>
      <c r="AP45" s="58"/>
      <c r="AQ45" s="58"/>
      <c r="AR45" s="58">
        <v>56</v>
      </c>
      <c r="AS45" s="58"/>
      <c r="AT45" s="58"/>
      <c r="AU45" s="58"/>
      <c r="AV45" s="58">
        <f t="shared" si="6"/>
        <v>56</v>
      </c>
      <c r="AW45" s="33">
        <f t="shared" si="7"/>
        <v>7.28</v>
      </c>
      <c r="AX45" s="72">
        <f t="shared" si="14"/>
        <v>0.39200000000000002</v>
      </c>
      <c r="AY45" s="75">
        <f t="shared" si="8"/>
        <v>0.39200000000000002</v>
      </c>
      <c r="AZ45" s="76">
        <f t="shared" si="9"/>
        <v>1.96</v>
      </c>
    </row>
    <row r="46" spans="2:52" x14ac:dyDescent="0.25">
      <c r="B46" s="58" t="s">
        <v>134</v>
      </c>
      <c r="C46" s="33">
        <v>190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0"/>
        <v>0</v>
      </c>
      <c r="N46" s="71">
        <f t="shared" si="11"/>
        <v>0</v>
      </c>
      <c r="O46" s="57"/>
      <c r="P46" s="58"/>
      <c r="Q46" s="58"/>
      <c r="R46" s="58"/>
      <c r="S46" s="58"/>
      <c r="T46" s="58">
        <v>16</v>
      </c>
      <c r="U46" s="58"/>
      <c r="V46" s="58"/>
      <c r="W46" s="58"/>
      <c r="X46" s="58">
        <f t="shared" si="1"/>
        <v>16</v>
      </c>
      <c r="Y46" s="33">
        <f t="shared" si="2"/>
        <v>3.04</v>
      </c>
      <c r="Z46" s="72">
        <f t="shared" si="12"/>
        <v>0.44800000000000001</v>
      </c>
      <c r="AA46" s="73">
        <f t="shared" si="3"/>
        <v>0.44800000000000001</v>
      </c>
      <c r="AB46" s="74">
        <v>60</v>
      </c>
      <c r="AC46" s="58">
        <v>60</v>
      </c>
      <c r="AD46" s="57"/>
      <c r="AE46" s="58"/>
      <c r="AF46" s="58"/>
      <c r="AG46" s="58"/>
      <c r="AH46" s="58"/>
      <c r="AI46" s="58"/>
      <c r="AJ46" s="58">
        <f t="shared" si="4"/>
        <v>0</v>
      </c>
      <c r="AK46" s="33">
        <f t="shared" si="15"/>
        <v>0</v>
      </c>
      <c r="AL46" s="71">
        <f t="shared" si="13"/>
        <v>0</v>
      </c>
      <c r="AM46" s="57"/>
      <c r="AN46" s="58"/>
      <c r="AO46" s="58"/>
      <c r="AP46" s="58"/>
      <c r="AQ46" s="58"/>
      <c r="AR46" s="58">
        <v>16</v>
      </c>
      <c r="AS46" s="58"/>
      <c r="AT46" s="58"/>
      <c r="AU46" s="58"/>
      <c r="AV46" s="58">
        <f t="shared" si="6"/>
        <v>16</v>
      </c>
      <c r="AW46" s="33">
        <f t="shared" si="7"/>
        <v>3.04</v>
      </c>
      <c r="AX46" s="72">
        <f t="shared" si="14"/>
        <v>0.112</v>
      </c>
      <c r="AY46" s="75">
        <f t="shared" si="8"/>
        <v>0.112</v>
      </c>
      <c r="AZ46" s="76">
        <f t="shared" si="9"/>
        <v>0.56000000000000005</v>
      </c>
    </row>
    <row r="47" spans="2:52" x14ac:dyDescent="0.25">
      <c r="B47" s="58" t="s">
        <v>23</v>
      </c>
      <c r="C47" s="33">
        <v>45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0"/>
        <v>0</v>
      </c>
      <c r="N47" s="71">
        <f t="shared" si="11"/>
        <v>0</v>
      </c>
      <c r="O47" s="57"/>
      <c r="P47" s="58"/>
      <c r="Q47" s="58"/>
      <c r="R47" s="58"/>
      <c r="S47" s="58"/>
      <c r="T47" s="58"/>
      <c r="U47" s="58"/>
      <c r="V47" s="58">
        <v>50</v>
      </c>
      <c r="W47" s="58"/>
      <c r="X47" s="58">
        <f t="shared" si="1"/>
        <v>50</v>
      </c>
      <c r="Y47" s="33">
        <f t="shared" si="2"/>
        <v>2.25</v>
      </c>
      <c r="Z47" s="72">
        <f t="shared" si="12"/>
        <v>1.4</v>
      </c>
      <c r="AA47" s="73">
        <f t="shared" si="3"/>
        <v>1.4</v>
      </c>
      <c r="AB47" s="74">
        <v>140</v>
      </c>
      <c r="AC47" s="58">
        <v>140</v>
      </c>
      <c r="AD47" s="57"/>
      <c r="AE47" s="58"/>
      <c r="AF47" s="58"/>
      <c r="AG47" s="58"/>
      <c r="AH47" s="58"/>
      <c r="AI47" s="58"/>
      <c r="AJ47" s="58">
        <f t="shared" si="4"/>
        <v>0</v>
      </c>
      <c r="AK47" s="33">
        <f t="shared" si="15"/>
        <v>0</v>
      </c>
      <c r="AL47" s="71">
        <f t="shared" si="13"/>
        <v>0</v>
      </c>
      <c r="AM47" s="57"/>
      <c r="AN47" s="58"/>
      <c r="AO47" s="58"/>
      <c r="AP47" s="58"/>
      <c r="AQ47" s="58"/>
      <c r="AR47" s="58"/>
      <c r="AS47" s="58"/>
      <c r="AT47" s="58">
        <v>70</v>
      </c>
      <c r="AU47" s="58"/>
      <c r="AV47" s="58">
        <f t="shared" si="6"/>
        <v>70</v>
      </c>
      <c r="AW47" s="33">
        <f t="shared" si="7"/>
        <v>3.15</v>
      </c>
      <c r="AX47" s="72">
        <f t="shared" si="14"/>
        <v>0.49</v>
      </c>
      <c r="AY47" s="75">
        <f t="shared" si="8"/>
        <v>0.49</v>
      </c>
      <c r="AZ47" s="76">
        <f t="shared" si="9"/>
        <v>1.89</v>
      </c>
    </row>
    <row r="48" spans="2:52" x14ac:dyDescent="0.25">
      <c r="B48" s="58" t="s">
        <v>102</v>
      </c>
      <c r="C48" s="33">
        <v>13</v>
      </c>
      <c r="D48" s="58">
        <v>140</v>
      </c>
      <c r="E48" s="70">
        <v>140</v>
      </c>
      <c r="F48" s="57"/>
      <c r="G48" s="58"/>
      <c r="H48" s="58"/>
      <c r="I48" s="58"/>
      <c r="J48" s="58">
        <v>250</v>
      </c>
      <c r="K48" s="58"/>
      <c r="L48" s="58">
        <f t="shared" si="0"/>
        <v>250</v>
      </c>
      <c r="M48" s="33">
        <f t="shared" si="10"/>
        <v>3.25</v>
      </c>
      <c r="N48" s="71">
        <f t="shared" si="11"/>
        <v>7</v>
      </c>
      <c r="O48" s="57"/>
      <c r="P48" s="58"/>
      <c r="Q48" s="58"/>
      <c r="R48" s="58"/>
      <c r="S48" s="58"/>
      <c r="T48" s="58"/>
      <c r="U48" s="58"/>
      <c r="V48" s="58"/>
      <c r="W48" s="58">
        <v>250</v>
      </c>
      <c r="X48" s="58">
        <f t="shared" si="1"/>
        <v>250</v>
      </c>
      <c r="Y48" s="33">
        <f t="shared" si="2"/>
        <v>3.25</v>
      </c>
      <c r="Z48" s="72">
        <f t="shared" si="12"/>
        <v>7</v>
      </c>
      <c r="AA48" s="73">
        <f t="shared" si="3"/>
        <v>14</v>
      </c>
      <c r="AB48" s="74">
        <v>140</v>
      </c>
      <c r="AC48" s="58">
        <v>140</v>
      </c>
      <c r="AD48" s="57"/>
      <c r="AE48" s="58"/>
      <c r="AF48" s="58"/>
      <c r="AG48" s="58"/>
      <c r="AH48" s="58">
        <v>250</v>
      </c>
      <c r="AI48" s="58"/>
      <c r="AJ48" s="58">
        <f t="shared" si="4"/>
        <v>250</v>
      </c>
      <c r="AK48" s="33">
        <f t="shared" si="15"/>
        <v>3.25</v>
      </c>
      <c r="AL48" s="71">
        <f t="shared" si="13"/>
        <v>1.75</v>
      </c>
      <c r="AM48" s="57"/>
      <c r="AN48" s="58"/>
      <c r="AO48" s="58"/>
      <c r="AP48" s="58"/>
      <c r="AQ48" s="58"/>
      <c r="AR48" s="58"/>
      <c r="AS48" s="58"/>
      <c r="AT48" s="58"/>
      <c r="AU48" s="58">
        <v>250</v>
      </c>
      <c r="AV48" s="58">
        <f t="shared" si="6"/>
        <v>250</v>
      </c>
      <c r="AW48" s="33">
        <f t="shared" si="7"/>
        <v>3.25</v>
      </c>
      <c r="AX48" s="72">
        <f t="shared" si="14"/>
        <v>1.75</v>
      </c>
      <c r="AY48" s="75">
        <f t="shared" si="8"/>
        <v>3.5</v>
      </c>
      <c r="AZ48" s="76">
        <f t="shared" si="9"/>
        <v>17.5</v>
      </c>
    </row>
    <row r="49" spans="2:52" x14ac:dyDescent="0.25">
      <c r="B49" s="58" t="s">
        <v>178</v>
      </c>
      <c r="C49" s="33">
        <v>13</v>
      </c>
      <c r="D49" s="58">
        <v>40</v>
      </c>
      <c r="E49" s="70">
        <v>40</v>
      </c>
      <c r="F49" s="57"/>
      <c r="G49" s="58"/>
      <c r="H49" s="58"/>
      <c r="I49" s="58"/>
      <c r="J49" s="58"/>
      <c r="K49" s="58">
        <v>1</v>
      </c>
      <c r="L49" s="58">
        <f t="shared" si="0"/>
        <v>1</v>
      </c>
      <c r="M49" s="33">
        <f>C49*L49</f>
        <v>13</v>
      </c>
      <c r="N49" s="71">
        <f>L49*$L$25</f>
        <v>28</v>
      </c>
      <c r="O49" s="57"/>
      <c r="P49" s="58"/>
      <c r="Q49" s="58"/>
      <c r="R49" s="58"/>
      <c r="S49" s="58"/>
      <c r="T49" s="58"/>
      <c r="U49" s="58"/>
      <c r="V49" s="58"/>
      <c r="W49" s="58"/>
      <c r="X49" s="58">
        <f t="shared" si="1"/>
        <v>0</v>
      </c>
      <c r="Y49" s="33">
        <f t="shared" si="2"/>
        <v>0</v>
      </c>
      <c r="Z49" s="72">
        <f t="shared" si="12"/>
        <v>0</v>
      </c>
      <c r="AA49" s="73">
        <f t="shared" si="3"/>
        <v>28</v>
      </c>
      <c r="AB49" s="74">
        <v>60</v>
      </c>
      <c r="AC49" s="58">
        <v>60</v>
      </c>
      <c r="AD49" s="57"/>
      <c r="AE49" s="58"/>
      <c r="AF49" s="58"/>
      <c r="AG49" s="58"/>
      <c r="AH49" s="58"/>
      <c r="AI49" s="58">
        <v>2</v>
      </c>
      <c r="AJ49" s="58">
        <f t="shared" si="4"/>
        <v>2</v>
      </c>
      <c r="AK49" s="33">
        <f>C49*AJ49</f>
        <v>26</v>
      </c>
      <c r="AL49" s="71">
        <f t="shared" si="13"/>
        <v>1.4E-2</v>
      </c>
      <c r="AM49" s="57"/>
      <c r="AN49" s="58"/>
      <c r="AO49" s="58"/>
      <c r="AP49" s="58"/>
      <c r="AQ49" s="58"/>
      <c r="AR49" s="58"/>
      <c r="AS49" s="58"/>
      <c r="AT49" s="58"/>
      <c r="AU49" s="58"/>
      <c r="AV49" s="58">
        <f t="shared" si="6"/>
        <v>0</v>
      </c>
      <c r="AW49" s="33">
        <f t="shared" si="7"/>
        <v>0</v>
      </c>
      <c r="AX49" s="72">
        <f t="shared" si="14"/>
        <v>0</v>
      </c>
      <c r="AY49" s="75">
        <f t="shared" si="8"/>
        <v>1.4E-2</v>
      </c>
      <c r="AZ49" s="76">
        <f t="shared" si="9"/>
        <v>28.013999999999999</v>
      </c>
    </row>
    <row r="50" spans="2:52" ht="16.5" thickBot="1" x14ac:dyDescent="0.3">
      <c r="B50" s="58"/>
      <c r="C50" s="33"/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33">
        <f t="shared" si="10"/>
        <v>0</v>
      </c>
      <c r="N50" s="71">
        <f t="shared" si="11"/>
        <v>0</v>
      </c>
      <c r="O50" s="93"/>
      <c r="P50" s="94"/>
      <c r="Q50" s="94"/>
      <c r="R50" s="94"/>
      <c r="S50" s="94"/>
      <c r="T50" s="94"/>
      <c r="U50" s="94"/>
      <c r="V50" s="94"/>
      <c r="W50" s="94"/>
      <c r="X50" s="94">
        <f t="shared" si="1"/>
        <v>0</v>
      </c>
      <c r="Y50" s="95">
        <f t="shared" si="2"/>
        <v>0</v>
      </c>
      <c r="Z50" s="97">
        <f t="shared" si="12"/>
        <v>0</v>
      </c>
      <c r="AA50" s="98">
        <f t="shared" si="3"/>
        <v>0</v>
      </c>
      <c r="AB50" s="74">
        <v>140</v>
      </c>
      <c r="AC50" s="58">
        <v>140</v>
      </c>
      <c r="AD50" s="57"/>
      <c r="AE50" s="58"/>
      <c r="AF50" s="58"/>
      <c r="AG50" s="58"/>
      <c r="AH50" s="58"/>
      <c r="AI50" s="58"/>
      <c r="AJ50" s="58">
        <f t="shared" si="4"/>
        <v>0</v>
      </c>
      <c r="AK50" s="33">
        <f t="shared" si="15"/>
        <v>0</v>
      </c>
      <c r="AL50" s="71">
        <f t="shared" si="13"/>
        <v>0</v>
      </c>
      <c r="AM50" s="93"/>
      <c r="AN50" s="94"/>
      <c r="AO50" s="94"/>
      <c r="AP50" s="94"/>
      <c r="AQ50" s="94"/>
      <c r="AR50" s="94"/>
      <c r="AS50" s="94"/>
      <c r="AT50" s="94"/>
      <c r="AU50" s="94"/>
      <c r="AV50" s="94">
        <f t="shared" si="6"/>
        <v>0</v>
      </c>
      <c r="AW50" s="33">
        <f t="shared" si="7"/>
        <v>0</v>
      </c>
      <c r="AX50" s="72">
        <f t="shared" si="14"/>
        <v>0</v>
      </c>
      <c r="AY50" s="99">
        <f t="shared" si="8"/>
        <v>0</v>
      </c>
      <c r="AZ50" s="76">
        <f t="shared" si="9"/>
        <v>0</v>
      </c>
    </row>
    <row r="51" spans="2:52" ht="16.5" thickBot="1" x14ac:dyDescent="0.3">
      <c r="B51" s="58"/>
      <c r="C51" s="33"/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>
        <f t="shared" si="0"/>
        <v>0</v>
      </c>
      <c r="M51" s="33">
        <f t="shared" si="10"/>
        <v>0</v>
      </c>
      <c r="N51" s="71">
        <f t="shared" si="11"/>
        <v>0</v>
      </c>
      <c r="O51" s="93"/>
      <c r="P51" s="94"/>
      <c r="Q51" s="94"/>
      <c r="R51" s="94"/>
      <c r="S51" s="94"/>
      <c r="T51" s="94"/>
      <c r="U51" s="94"/>
      <c r="V51" s="94"/>
      <c r="W51" s="94"/>
      <c r="X51" s="94">
        <f t="shared" si="1"/>
        <v>0</v>
      </c>
      <c r="Y51" s="95">
        <f t="shared" si="2"/>
        <v>0</v>
      </c>
      <c r="Z51" s="97">
        <f t="shared" si="12"/>
        <v>0</v>
      </c>
      <c r="AA51" s="98">
        <f t="shared" si="3"/>
        <v>0</v>
      </c>
      <c r="AB51" s="74">
        <v>140</v>
      </c>
      <c r="AC51" s="58">
        <v>140</v>
      </c>
      <c r="AD51" s="57"/>
      <c r="AE51" s="58"/>
      <c r="AF51" s="58"/>
      <c r="AG51" s="58"/>
      <c r="AH51" s="58"/>
      <c r="AI51" s="58"/>
      <c r="AJ51" s="58">
        <f t="shared" si="4"/>
        <v>0</v>
      </c>
      <c r="AK51" s="33">
        <f t="shared" si="15"/>
        <v>0</v>
      </c>
      <c r="AL51" s="71">
        <f t="shared" si="13"/>
        <v>0</v>
      </c>
      <c r="AM51" s="93"/>
      <c r="AN51" s="94"/>
      <c r="AO51" s="94"/>
      <c r="AP51" s="94"/>
      <c r="AQ51" s="94"/>
      <c r="AR51" s="94"/>
      <c r="AS51" s="94"/>
      <c r="AT51" s="94"/>
      <c r="AU51" s="94"/>
      <c r="AV51" s="94">
        <f t="shared" si="6"/>
        <v>0</v>
      </c>
      <c r="AW51" s="33">
        <f t="shared" si="7"/>
        <v>0</v>
      </c>
      <c r="AX51" s="72">
        <f t="shared" si="14"/>
        <v>0</v>
      </c>
      <c r="AY51" s="99">
        <f t="shared" si="8"/>
        <v>0</v>
      </c>
      <c r="AZ51" s="76">
        <f t="shared" si="9"/>
        <v>0</v>
      </c>
    </row>
    <row r="52" spans="2:52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>
        <f t="shared" si="0"/>
        <v>0</v>
      </c>
      <c r="M52" s="33">
        <f t="shared" si="10"/>
        <v>0</v>
      </c>
      <c r="N52" s="71">
        <f t="shared" si="11"/>
        <v>0</v>
      </c>
      <c r="O52" s="93"/>
      <c r="P52" s="94"/>
      <c r="Q52" s="94"/>
      <c r="R52" s="94"/>
      <c r="S52" s="94"/>
      <c r="T52" s="94"/>
      <c r="U52" s="94"/>
      <c r="V52" s="94"/>
      <c r="W52" s="94"/>
      <c r="X52" s="94">
        <f t="shared" si="1"/>
        <v>0</v>
      </c>
      <c r="Y52" s="95">
        <f t="shared" si="2"/>
        <v>0</v>
      </c>
      <c r="Z52" s="97">
        <f t="shared" si="12"/>
        <v>0</v>
      </c>
      <c r="AA52" s="98">
        <f t="shared" si="3"/>
        <v>0</v>
      </c>
      <c r="AB52" s="74">
        <v>140</v>
      </c>
      <c r="AC52" s="58">
        <v>140</v>
      </c>
      <c r="AD52" s="57"/>
      <c r="AE52" s="58"/>
      <c r="AF52" s="58"/>
      <c r="AG52" s="58"/>
      <c r="AH52" s="58"/>
      <c r="AI52" s="58"/>
      <c r="AJ52" s="58">
        <f t="shared" si="4"/>
        <v>0</v>
      </c>
      <c r="AK52" s="33">
        <f t="shared" si="15"/>
        <v>0</v>
      </c>
      <c r="AL52" s="71">
        <f t="shared" si="13"/>
        <v>0</v>
      </c>
      <c r="AM52" s="93"/>
      <c r="AN52" s="94"/>
      <c r="AO52" s="94"/>
      <c r="AP52" s="94"/>
      <c r="AQ52" s="94"/>
      <c r="AR52" s="94"/>
      <c r="AS52" s="94"/>
      <c r="AT52" s="94"/>
      <c r="AU52" s="94"/>
      <c r="AV52" s="94">
        <f t="shared" si="6"/>
        <v>0</v>
      </c>
      <c r="AW52" s="33">
        <f t="shared" si="7"/>
        <v>0</v>
      </c>
      <c r="AX52" s="72">
        <f t="shared" si="14"/>
        <v>0</v>
      </c>
      <c r="AY52" s="99">
        <f t="shared" si="8"/>
        <v>0</v>
      </c>
      <c r="AZ52" s="76">
        <f t="shared" si="9"/>
        <v>0</v>
      </c>
    </row>
    <row r="53" spans="2:52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69.22999999999999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8"/>
      <c r="Y53" s="109">
        <f>SUM(Y26:Y52)</f>
        <v>131.05349999999999</v>
      </c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>
        <f>SUM(AK26:AK52)</f>
        <v>87.672499999999999</v>
      </c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2">
        <f>SUM(AW26:AW52)</f>
        <v>141.37049999999999</v>
      </c>
      <c r="AX53" s="111"/>
      <c r="AY53" s="113"/>
      <c r="AZ53" s="114"/>
    </row>
    <row r="55" spans="2:52" x14ac:dyDescent="0.25">
      <c r="B55" s="148">
        <f>M53+Y53</f>
        <v>200.28349999999998</v>
      </c>
    </row>
    <row r="56" spans="2:52" x14ac:dyDescent="0.25">
      <c r="B56" s="148">
        <f>AK53+AW53</f>
        <v>229.04300000000001</v>
      </c>
    </row>
    <row r="59" spans="2:52" s="79" customFormat="1" x14ac:dyDescent="0.25">
      <c r="AZ59" s="80"/>
    </row>
  </sheetData>
  <mergeCells count="77">
    <mergeCell ref="V18:V23"/>
    <mergeCell ref="L18:L23"/>
    <mergeCell ref="J18:J23"/>
    <mergeCell ref="B53:C53"/>
    <mergeCell ref="U18:U23"/>
    <mergeCell ref="S18:S23"/>
    <mergeCell ref="AM24:AU24"/>
    <mergeCell ref="F24:K24"/>
    <mergeCell ref="AP18:AP23"/>
    <mergeCell ref="T18:T23"/>
    <mergeCell ref="W18:W23"/>
    <mergeCell ref="Z18:Z23"/>
    <mergeCell ref="AD18:AD23"/>
    <mergeCell ref="AE18:AE23"/>
    <mergeCell ref="AF18:AF23"/>
    <mergeCell ref="AI18:AI23"/>
    <mergeCell ref="AJ18:AJ23"/>
    <mergeCell ref="AL18:AL23"/>
    <mergeCell ref="AG18:AG23"/>
    <mergeCell ref="AT18:AT23"/>
    <mergeCell ref="R18:R23"/>
    <mergeCell ref="I18:I23"/>
    <mergeCell ref="AV24:AX24"/>
    <mergeCell ref="AV25:AX25"/>
    <mergeCell ref="L24:N24"/>
    <mergeCell ref="O24:W24"/>
    <mergeCell ref="X24:Z24"/>
    <mergeCell ref="AD24:AI24"/>
    <mergeCell ref="AJ24:AL24"/>
    <mergeCell ref="AA17:AA25"/>
    <mergeCell ref="AD17:AL17"/>
    <mergeCell ref="F17:N17"/>
    <mergeCell ref="O17:Z17"/>
    <mergeCell ref="L25:N25"/>
    <mergeCell ref="X25:Z25"/>
    <mergeCell ref="AJ25:AL25"/>
    <mergeCell ref="M18:M23"/>
    <mergeCell ref="Y18:Y23"/>
    <mergeCell ref="AX18:AX23"/>
    <mergeCell ref="AQ18:AQ23"/>
    <mergeCell ref="B8:AZ8"/>
    <mergeCell ref="B2:F2"/>
    <mergeCell ref="C4:F4"/>
    <mergeCell ref="G4:K4"/>
    <mergeCell ref="AE4:AI4"/>
    <mergeCell ref="B6:K6"/>
    <mergeCell ref="N18:N23"/>
    <mergeCell ref="H18:H23"/>
    <mergeCell ref="X18:X23"/>
    <mergeCell ref="AM17:AX17"/>
    <mergeCell ref="O18:O23"/>
    <mergeCell ref="P18:P23"/>
    <mergeCell ref="Q18:Q23"/>
    <mergeCell ref="AK18:AK23"/>
    <mergeCell ref="AN18:AN23"/>
    <mergeCell ref="AO18:AO23"/>
    <mergeCell ref="AS18:AS23"/>
    <mergeCell ref="AV18:AV23"/>
    <mergeCell ref="AW18:AW23"/>
    <mergeCell ref="AU18:AU23"/>
    <mergeCell ref="AR18:AR23"/>
    <mergeCell ref="AH18:AH23"/>
    <mergeCell ref="B9:AZ9"/>
    <mergeCell ref="B10:AZ10"/>
    <mergeCell ref="B11:AZ11"/>
    <mergeCell ref="B13:C13"/>
    <mergeCell ref="B16:C16"/>
    <mergeCell ref="F16:AA16"/>
    <mergeCell ref="AD16:AY16"/>
    <mergeCell ref="AZ16:AZ25"/>
    <mergeCell ref="B18:B25"/>
    <mergeCell ref="C18:C25"/>
    <mergeCell ref="F18:F23"/>
    <mergeCell ref="G18:G23"/>
    <mergeCell ref="AM18:AM23"/>
    <mergeCell ref="K18:K23"/>
    <mergeCell ref="AY17:AY25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A13" zoomScale="90" zoomScaleNormal="90" workbookViewId="0">
      <selection activeCell="S29" sqref="S29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3" width="5.5703125" style="77" customWidth="1"/>
    <col min="14" max="14" width="6.5703125" style="77" customWidth="1"/>
    <col min="15" max="15" width="6.85546875" style="77" customWidth="1"/>
    <col min="16" max="19" width="5.5703125" style="77" customWidth="1"/>
    <col min="20" max="20" width="4.85546875" style="77" customWidth="1"/>
    <col min="21" max="24" width="5.5703125" style="77" customWidth="1"/>
    <col min="25" max="25" width="6.42578125" style="77" customWidth="1"/>
    <col min="26" max="26" width="5.5703125" style="77" customWidth="1"/>
    <col min="27" max="27" width="7.42578125" style="77" customWidth="1"/>
    <col min="28" max="29" width="5.5703125" style="77" hidden="1" customWidth="1"/>
    <col min="30" max="37" width="5.5703125" style="77" customWidth="1"/>
    <col min="38" max="38" width="6.28515625" style="77" customWidth="1"/>
    <col min="39" max="39" width="6.5703125" style="77" customWidth="1"/>
    <col min="40" max="48" width="5.5703125" style="77" customWidth="1"/>
    <col min="49" max="49" width="6.42578125" style="77" customWidth="1"/>
    <col min="50" max="50" width="5.5703125" style="77" customWidth="1"/>
    <col min="51" max="51" width="8.140625" style="77" customWidth="1"/>
    <col min="52" max="52" width="9.5703125" style="80" customWidth="1"/>
    <col min="53" max="16384" width="8.7109375" style="77"/>
  </cols>
  <sheetData>
    <row r="1" spans="2:52" s="79" customFormat="1" x14ac:dyDescent="0.25">
      <c r="AZ1" s="80"/>
    </row>
    <row r="2" spans="2:52" s="79" customFormat="1" x14ac:dyDescent="0.25">
      <c r="B2" s="236" t="s">
        <v>0</v>
      </c>
      <c r="C2" s="236"/>
      <c r="D2" s="236"/>
      <c r="E2" s="236"/>
      <c r="F2" s="236"/>
      <c r="AZ2" s="80"/>
    </row>
    <row r="3" spans="2:52" s="79" customFormat="1" x14ac:dyDescent="0.25">
      <c r="AZ3" s="80"/>
    </row>
    <row r="4" spans="2:52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L4" s="237"/>
      <c r="AE4" s="237" t="s">
        <v>3</v>
      </c>
      <c r="AF4" s="237"/>
      <c r="AG4" s="237"/>
      <c r="AH4" s="237"/>
      <c r="AI4" s="237"/>
      <c r="AJ4" s="237"/>
      <c r="AZ4" s="80"/>
    </row>
    <row r="5" spans="2:52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AD5" s="81"/>
      <c r="AE5" s="81"/>
      <c r="AF5" s="81"/>
      <c r="AG5" s="81"/>
      <c r="AH5" s="81"/>
      <c r="AI5" s="81"/>
      <c r="AJ5" s="81"/>
      <c r="AZ5" s="80"/>
    </row>
    <row r="6" spans="2:52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AZ6" s="80"/>
    </row>
    <row r="8" spans="2:52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2:52" s="82" customFormat="1" x14ac:dyDescent="0.25">
      <c r="B9" s="215" t="s">
        <v>171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</row>
    <row r="10" spans="2:52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</row>
    <row r="11" spans="2:52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</row>
    <row r="13" spans="2:52" x14ac:dyDescent="0.25">
      <c r="B13" s="217" t="s">
        <v>6</v>
      </c>
      <c r="C13" s="217"/>
    </row>
    <row r="14" spans="2:52" x14ac:dyDescent="0.25">
      <c r="B14" s="83"/>
      <c r="C14" s="83"/>
    </row>
    <row r="15" spans="2:52" ht="16.5" thickBot="1" x14ac:dyDescent="0.3">
      <c r="B15" s="83"/>
      <c r="C15" s="83"/>
    </row>
    <row r="16" spans="2:52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86"/>
      <c r="AC16" s="84"/>
      <c r="AD16" s="222" t="s">
        <v>60</v>
      </c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4" t="s">
        <v>62</v>
      </c>
    </row>
    <row r="17" spans="2:52" s="87" customFormat="1" ht="14.45" customHeight="1" x14ac:dyDescent="0.2">
      <c r="B17" s="88"/>
      <c r="C17" s="88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7"/>
      <c r="O17" s="228"/>
      <c r="P17" s="229" t="s">
        <v>21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1"/>
      <c r="AA17" s="232" t="s">
        <v>59</v>
      </c>
      <c r="AB17" s="86"/>
      <c r="AC17" s="84"/>
      <c r="AD17" s="226" t="s">
        <v>6</v>
      </c>
      <c r="AE17" s="227"/>
      <c r="AF17" s="227"/>
      <c r="AG17" s="227"/>
      <c r="AH17" s="227"/>
      <c r="AI17" s="227"/>
      <c r="AJ17" s="227"/>
      <c r="AK17" s="227"/>
      <c r="AL17" s="227"/>
      <c r="AM17" s="228"/>
      <c r="AN17" s="229" t="s">
        <v>21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1"/>
      <c r="AY17" s="238" t="s">
        <v>63</v>
      </c>
      <c r="AZ17" s="225"/>
    </row>
    <row r="18" spans="2:52" ht="15" customHeight="1" x14ac:dyDescent="0.2">
      <c r="B18" s="194" t="s">
        <v>9</v>
      </c>
      <c r="C18" s="210" t="s">
        <v>10</v>
      </c>
      <c r="D18" s="58"/>
      <c r="E18" s="70"/>
      <c r="F18" s="211" t="s">
        <v>136</v>
      </c>
      <c r="G18" s="194" t="s">
        <v>73</v>
      </c>
      <c r="H18" s="194" t="s">
        <v>67</v>
      </c>
      <c r="I18" s="194" t="s">
        <v>137</v>
      </c>
      <c r="J18" s="194" t="s">
        <v>32</v>
      </c>
      <c r="K18" s="194" t="s">
        <v>102</v>
      </c>
      <c r="L18" s="194" t="s">
        <v>175</v>
      </c>
      <c r="M18" s="194" t="s">
        <v>11</v>
      </c>
      <c r="N18" s="194" t="s">
        <v>54</v>
      </c>
      <c r="O18" s="200" t="s">
        <v>57</v>
      </c>
      <c r="P18" s="211" t="s">
        <v>138</v>
      </c>
      <c r="Q18" s="194" t="s">
        <v>139</v>
      </c>
      <c r="R18" s="194" t="s">
        <v>140</v>
      </c>
      <c r="S18" s="194" t="s">
        <v>37</v>
      </c>
      <c r="T18" s="194" t="s">
        <v>120</v>
      </c>
      <c r="U18" s="194" t="s">
        <v>22</v>
      </c>
      <c r="V18" s="194" t="s">
        <v>23</v>
      </c>
      <c r="W18" s="194" t="s">
        <v>102</v>
      </c>
      <c r="X18" s="194" t="s">
        <v>11</v>
      </c>
      <c r="Y18" s="194" t="s">
        <v>12</v>
      </c>
      <c r="Z18" s="235" t="s">
        <v>58</v>
      </c>
      <c r="AA18" s="233"/>
      <c r="AB18" s="74"/>
      <c r="AC18" s="58"/>
      <c r="AD18" s="211" t="s">
        <v>136</v>
      </c>
      <c r="AE18" s="194" t="s">
        <v>73</v>
      </c>
      <c r="AF18" s="194" t="s">
        <v>67</v>
      </c>
      <c r="AG18" s="194" t="s">
        <v>137</v>
      </c>
      <c r="AH18" s="194" t="s">
        <v>32</v>
      </c>
      <c r="AI18" s="194" t="s">
        <v>102</v>
      </c>
      <c r="AJ18" s="194" t="s">
        <v>175</v>
      </c>
      <c r="AK18" s="194" t="s">
        <v>53</v>
      </c>
      <c r="AL18" s="194" t="s">
        <v>54</v>
      </c>
      <c r="AM18" s="200" t="s">
        <v>57</v>
      </c>
      <c r="AN18" s="211" t="s">
        <v>138</v>
      </c>
      <c r="AO18" s="194" t="s">
        <v>139</v>
      </c>
      <c r="AP18" s="194" t="s">
        <v>140</v>
      </c>
      <c r="AQ18" s="194" t="s">
        <v>37</v>
      </c>
      <c r="AR18" s="194" t="s">
        <v>120</v>
      </c>
      <c r="AS18" s="194" t="s">
        <v>22</v>
      </c>
      <c r="AT18" s="194" t="s">
        <v>23</v>
      </c>
      <c r="AU18" s="194" t="s">
        <v>102</v>
      </c>
      <c r="AV18" s="212" t="s">
        <v>11</v>
      </c>
      <c r="AW18" s="212" t="s">
        <v>12</v>
      </c>
      <c r="AX18" s="235" t="s">
        <v>58</v>
      </c>
      <c r="AY18" s="239"/>
      <c r="AZ18" s="225"/>
    </row>
    <row r="19" spans="2:52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194"/>
      <c r="O19" s="201"/>
      <c r="P19" s="211"/>
      <c r="Q19" s="194"/>
      <c r="R19" s="194"/>
      <c r="S19" s="194"/>
      <c r="T19" s="194"/>
      <c r="U19" s="194"/>
      <c r="V19" s="194"/>
      <c r="W19" s="194"/>
      <c r="X19" s="194"/>
      <c r="Y19" s="194"/>
      <c r="Z19" s="235"/>
      <c r="AA19" s="233"/>
      <c r="AB19" s="89"/>
      <c r="AC19" s="90"/>
      <c r="AD19" s="211"/>
      <c r="AE19" s="194"/>
      <c r="AF19" s="194"/>
      <c r="AG19" s="194"/>
      <c r="AH19" s="194"/>
      <c r="AI19" s="194"/>
      <c r="AJ19" s="194"/>
      <c r="AK19" s="194"/>
      <c r="AL19" s="194"/>
      <c r="AM19" s="201"/>
      <c r="AN19" s="211"/>
      <c r="AO19" s="194"/>
      <c r="AP19" s="194"/>
      <c r="AQ19" s="194"/>
      <c r="AR19" s="194"/>
      <c r="AS19" s="194"/>
      <c r="AT19" s="194"/>
      <c r="AU19" s="194"/>
      <c r="AV19" s="213"/>
      <c r="AW19" s="213"/>
      <c r="AX19" s="235"/>
      <c r="AY19" s="239"/>
      <c r="AZ19" s="225"/>
    </row>
    <row r="20" spans="2:52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194"/>
      <c r="O20" s="201"/>
      <c r="P20" s="211"/>
      <c r="Q20" s="194"/>
      <c r="R20" s="194"/>
      <c r="S20" s="194"/>
      <c r="T20" s="194"/>
      <c r="U20" s="194"/>
      <c r="V20" s="194"/>
      <c r="W20" s="194"/>
      <c r="X20" s="194"/>
      <c r="Y20" s="194"/>
      <c r="Z20" s="235"/>
      <c r="AA20" s="233"/>
      <c r="AB20" s="89"/>
      <c r="AC20" s="90"/>
      <c r="AD20" s="211"/>
      <c r="AE20" s="194"/>
      <c r="AF20" s="194"/>
      <c r="AG20" s="194"/>
      <c r="AH20" s="194"/>
      <c r="AI20" s="194"/>
      <c r="AJ20" s="194"/>
      <c r="AK20" s="194"/>
      <c r="AL20" s="194"/>
      <c r="AM20" s="201"/>
      <c r="AN20" s="211"/>
      <c r="AO20" s="194"/>
      <c r="AP20" s="194"/>
      <c r="AQ20" s="194"/>
      <c r="AR20" s="194"/>
      <c r="AS20" s="194"/>
      <c r="AT20" s="194"/>
      <c r="AU20" s="194"/>
      <c r="AV20" s="213"/>
      <c r="AW20" s="213"/>
      <c r="AX20" s="235"/>
      <c r="AY20" s="239"/>
      <c r="AZ20" s="225"/>
    </row>
    <row r="21" spans="2:52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194"/>
      <c r="O21" s="201"/>
      <c r="P21" s="211"/>
      <c r="Q21" s="194"/>
      <c r="R21" s="194"/>
      <c r="S21" s="194"/>
      <c r="T21" s="194"/>
      <c r="U21" s="194"/>
      <c r="V21" s="194"/>
      <c r="W21" s="194"/>
      <c r="X21" s="194"/>
      <c r="Y21" s="194"/>
      <c r="Z21" s="235"/>
      <c r="AA21" s="233"/>
      <c r="AB21" s="89"/>
      <c r="AC21" s="90"/>
      <c r="AD21" s="211"/>
      <c r="AE21" s="194"/>
      <c r="AF21" s="194"/>
      <c r="AG21" s="194"/>
      <c r="AH21" s="194"/>
      <c r="AI21" s="194"/>
      <c r="AJ21" s="194"/>
      <c r="AK21" s="194"/>
      <c r="AL21" s="194"/>
      <c r="AM21" s="201"/>
      <c r="AN21" s="211"/>
      <c r="AO21" s="194"/>
      <c r="AP21" s="194"/>
      <c r="AQ21" s="194"/>
      <c r="AR21" s="194"/>
      <c r="AS21" s="194"/>
      <c r="AT21" s="194"/>
      <c r="AU21" s="194"/>
      <c r="AV21" s="213"/>
      <c r="AW21" s="213"/>
      <c r="AX21" s="235"/>
      <c r="AY21" s="239"/>
      <c r="AZ21" s="225"/>
    </row>
    <row r="22" spans="2:52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194"/>
      <c r="O22" s="201"/>
      <c r="P22" s="211"/>
      <c r="Q22" s="194"/>
      <c r="R22" s="194"/>
      <c r="S22" s="194"/>
      <c r="T22" s="194"/>
      <c r="U22" s="194"/>
      <c r="V22" s="194"/>
      <c r="W22" s="194"/>
      <c r="X22" s="194"/>
      <c r="Y22" s="194"/>
      <c r="Z22" s="235"/>
      <c r="AA22" s="233"/>
      <c r="AB22" s="89"/>
      <c r="AC22" s="90"/>
      <c r="AD22" s="211"/>
      <c r="AE22" s="194"/>
      <c r="AF22" s="194"/>
      <c r="AG22" s="194"/>
      <c r="AH22" s="194"/>
      <c r="AI22" s="194"/>
      <c r="AJ22" s="194"/>
      <c r="AK22" s="194"/>
      <c r="AL22" s="194"/>
      <c r="AM22" s="201"/>
      <c r="AN22" s="211"/>
      <c r="AO22" s="194"/>
      <c r="AP22" s="194"/>
      <c r="AQ22" s="194"/>
      <c r="AR22" s="194"/>
      <c r="AS22" s="194"/>
      <c r="AT22" s="194"/>
      <c r="AU22" s="194"/>
      <c r="AV22" s="213"/>
      <c r="AW22" s="213"/>
      <c r="AX22" s="235"/>
      <c r="AY22" s="239"/>
      <c r="AZ22" s="225"/>
    </row>
    <row r="23" spans="2:52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194"/>
      <c r="O23" s="202"/>
      <c r="P23" s="211"/>
      <c r="Q23" s="194"/>
      <c r="R23" s="194"/>
      <c r="S23" s="194"/>
      <c r="T23" s="194"/>
      <c r="U23" s="194"/>
      <c r="V23" s="194"/>
      <c r="W23" s="194"/>
      <c r="X23" s="194"/>
      <c r="Y23" s="194"/>
      <c r="Z23" s="235"/>
      <c r="AA23" s="233"/>
      <c r="AB23" s="89"/>
      <c r="AC23" s="90"/>
      <c r="AD23" s="211"/>
      <c r="AE23" s="194"/>
      <c r="AF23" s="194"/>
      <c r="AG23" s="194"/>
      <c r="AH23" s="194"/>
      <c r="AI23" s="194"/>
      <c r="AJ23" s="194"/>
      <c r="AK23" s="194"/>
      <c r="AL23" s="194"/>
      <c r="AM23" s="202"/>
      <c r="AN23" s="211"/>
      <c r="AO23" s="194"/>
      <c r="AP23" s="194"/>
      <c r="AQ23" s="194"/>
      <c r="AR23" s="194"/>
      <c r="AS23" s="194"/>
      <c r="AT23" s="194"/>
      <c r="AU23" s="194"/>
      <c r="AV23" s="214"/>
      <c r="AW23" s="214"/>
      <c r="AX23" s="235"/>
      <c r="AY23" s="239"/>
      <c r="AZ23" s="225"/>
    </row>
    <row r="24" spans="2:52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/>
      <c r="M24" s="204" t="s">
        <v>56</v>
      </c>
      <c r="N24" s="204"/>
      <c r="O24" s="205"/>
      <c r="P24" s="206" t="s">
        <v>13</v>
      </c>
      <c r="Q24" s="198"/>
      <c r="R24" s="198"/>
      <c r="S24" s="198"/>
      <c r="T24" s="198"/>
      <c r="U24" s="198"/>
      <c r="V24" s="198"/>
      <c r="W24" s="207"/>
      <c r="X24" s="197" t="s">
        <v>56</v>
      </c>
      <c r="Y24" s="198"/>
      <c r="Z24" s="199"/>
      <c r="AA24" s="233"/>
      <c r="AB24" s="89"/>
      <c r="AC24" s="90"/>
      <c r="AD24" s="203" t="s">
        <v>13</v>
      </c>
      <c r="AE24" s="204"/>
      <c r="AF24" s="204"/>
      <c r="AG24" s="204"/>
      <c r="AH24" s="204"/>
      <c r="AI24" s="204"/>
      <c r="AJ24" s="204"/>
      <c r="AK24" s="204" t="s">
        <v>56</v>
      </c>
      <c r="AL24" s="204"/>
      <c r="AM24" s="205"/>
      <c r="AN24" s="206" t="s">
        <v>13</v>
      </c>
      <c r="AO24" s="198"/>
      <c r="AP24" s="198"/>
      <c r="AQ24" s="198"/>
      <c r="AR24" s="198"/>
      <c r="AS24" s="198"/>
      <c r="AT24" s="198"/>
      <c r="AU24" s="198"/>
      <c r="AV24" s="197" t="s">
        <v>56</v>
      </c>
      <c r="AW24" s="198"/>
      <c r="AX24" s="199"/>
      <c r="AY24" s="239"/>
      <c r="AZ24" s="225"/>
    </row>
    <row r="25" spans="2:52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92">
        <v>200</v>
      </c>
      <c r="H25" s="92" t="s">
        <v>68</v>
      </c>
      <c r="I25" s="92">
        <v>200</v>
      </c>
      <c r="J25" s="139">
        <v>150</v>
      </c>
      <c r="K25" s="143">
        <v>250</v>
      </c>
      <c r="L25" s="92">
        <v>220</v>
      </c>
      <c r="M25" s="195">
        <v>28</v>
      </c>
      <c r="N25" s="195"/>
      <c r="O25" s="196"/>
      <c r="P25" s="91">
        <v>80</v>
      </c>
      <c r="Q25" s="92">
        <v>250</v>
      </c>
      <c r="R25" s="92">
        <v>300</v>
      </c>
      <c r="S25" s="92">
        <v>120</v>
      </c>
      <c r="T25" s="92">
        <v>200</v>
      </c>
      <c r="U25" s="92">
        <v>50</v>
      </c>
      <c r="V25" s="139">
        <v>50</v>
      </c>
      <c r="W25" s="92">
        <v>250</v>
      </c>
      <c r="X25" s="241">
        <v>28</v>
      </c>
      <c r="Y25" s="242"/>
      <c r="Z25" s="243"/>
      <c r="AA25" s="234"/>
      <c r="AB25" s="74" t="s">
        <v>14</v>
      </c>
      <c r="AC25" s="58" t="s">
        <v>15</v>
      </c>
      <c r="AD25" s="91">
        <v>250</v>
      </c>
      <c r="AE25" s="92">
        <v>200</v>
      </c>
      <c r="AF25" s="92" t="s">
        <v>61</v>
      </c>
      <c r="AG25" s="92">
        <v>200</v>
      </c>
      <c r="AH25" s="139">
        <v>150</v>
      </c>
      <c r="AI25" s="143">
        <v>250</v>
      </c>
      <c r="AJ25" s="92">
        <v>327</v>
      </c>
      <c r="AK25" s="195">
        <v>7</v>
      </c>
      <c r="AL25" s="195"/>
      <c r="AM25" s="196"/>
      <c r="AN25" s="91">
        <v>120</v>
      </c>
      <c r="AO25" s="92">
        <v>300</v>
      </c>
      <c r="AP25" s="92">
        <v>320</v>
      </c>
      <c r="AQ25" s="92">
        <v>120</v>
      </c>
      <c r="AR25" s="92">
        <v>200</v>
      </c>
      <c r="AS25" s="92">
        <v>70</v>
      </c>
      <c r="AT25" s="139">
        <v>70</v>
      </c>
      <c r="AU25" s="92">
        <v>250</v>
      </c>
      <c r="AV25" s="241">
        <v>7</v>
      </c>
      <c r="AW25" s="242"/>
      <c r="AX25" s="243"/>
      <c r="AY25" s="240"/>
      <c r="AZ25" s="225"/>
    </row>
    <row r="26" spans="2:52" s="69" customFormat="1" x14ac:dyDescent="0.25">
      <c r="B26" s="59" t="s">
        <v>69</v>
      </c>
      <c r="C26" s="60">
        <v>8.5</v>
      </c>
      <c r="D26" s="59">
        <v>53.5</v>
      </c>
      <c r="E26" s="61">
        <v>50</v>
      </c>
      <c r="F26" s="62">
        <v>2</v>
      </c>
      <c r="G26" s="59"/>
      <c r="H26" s="59"/>
      <c r="I26" s="59"/>
      <c r="J26" s="59"/>
      <c r="K26" s="59"/>
      <c r="L26" s="59"/>
      <c r="M26" s="59">
        <f t="shared" ref="M26:M52" si="0">SUM(F26:L26)</f>
        <v>2</v>
      </c>
      <c r="N26" s="60">
        <f>C26*M26</f>
        <v>17</v>
      </c>
      <c r="O26" s="63">
        <f>M26*$M$25</f>
        <v>56</v>
      </c>
      <c r="P26" s="62"/>
      <c r="Q26" s="59"/>
      <c r="R26" s="59"/>
      <c r="S26" s="59"/>
      <c r="T26" s="59"/>
      <c r="U26" s="59"/>
      <c r="V26" s="59"/>
      <c r="W26" s="59"/>
      <c r="X26" s="59">
        <f t="shared" ref="X26:X52" si="1">SUM(P26:W26)</f>
        <v>0</v>
      </c>
      <c r="Y26" s="60">
        <f t="shared" ref="Y26:Y52" si="2">C26*X26/1000</f>
        <v>0</v>
      </c>
      <c r="Z26" s="64">
        <f>X26*$X$25/1000</f>
        <v>0</v>
      </c>
      <c r="AA26" s="65">
        <f t="shared" ref="AA26:AA52" si="3">O26+Z26</f>
        <v>56</v>
      </c>
      <c r="AB26" s="66">
        <v>53.5</v>
      </c>
      <c r="AC26" s="59">
        <v>50</v>
      </c>
      <c r="AD26" s="62">
        <v>3</v>
      </c>
      <c r="AE26" s="59"/>
      <c r="AF26" s="59"/>
      <c r="AG26" s="59"/>
      <c r="AH26" s="59"/>
      <c r="AI26" s="59"/>
      <c r="AJ26" s="59"/>
      <c r="AK26" s="59">
        <f t="shared" ref="AK26:AK52" si="4">SUM(AD26:AJ26)</f>
        <v>3</v>
      </c>
      <c r="AL26" s="60">
        <f>C26*AK26</f>
        <v>25.5</v>
      </c>
      <c r="AM26" s="63">
        <f>AK26*$AK$25</f>
        <v>21</v>
      </c>
      <c r="AN26" s="62"/>
      <c r="AO26" s="59"/>
      <c r="AP26" s="59"/>
      <c r="AQ26" s="59"/>
      <c r="AR26" s="59"/>
      <c r="AS26" s="59"/>
      <c r="AT26" s="59"/>
      <c r="AU26" s="59"/>
      <c r="AV26" s="59">
        <f t="shared" ref="AV26:AV52" si="5">SUM(AN26:AU26)</f>
        <v>0</v>
      </c>
      <c r="AW26" s="60">
        <f t="shared" ref="AW26:AW52" si="6">C26*AV26/1000</f>
        <v>0</v>
      </c>
      <c r="AX26" s="64">
        <f>AV26*$AV$25/1000</f>
        <v>0</v>
      </c>
      <c r="AY26" s="67">
        <f t="shared" ref="AY26:AY52" si="7">AM26+AX26</f>
        <v>21</v>
      </c>
      <c r="AZ26" s="68">
        <f t="shared" ref="AZ26:AZ52" si="8">AA26+AY26</f>
        <v>77</v>
      </c>
    </row>
    <row r="27" spans="2:52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58.8</v>
      </c>
      <c r="G27" s="58">
        <v>100</v>
      </c>
      <c r="H27" s="58"/>
      <c r="I27" s="58"/>
      <c r="J27" s="58"/>
      <c r="K27" s="58"/>
      <c r="L27" s="58"/>
      <c r="M27" s="58">
        <f t="shared" si="0"/>
        <v>158.80000000000001</v>
      </c>
      <c r="N27" s="33">
        <f t="shared" ref="N27:N52" si="9">C27*M27/1000</f>
        <v>11.91</v>
      </c>
      <c r="O27" s="71">
        <f t="shared" ref="O27:O52" si="10">M27*$M$25/1000</f>
        <v>4.4464000000000006</v>
      </c>
      <c r="P27" s="57"/>
      <c r="Q27" s="58"/>
      <c r="R27" s="58"/>
      <c r="S27" s="58"/>
      <c r="T27" s="58"/>
      <c r="U27" s="58"/>
      <c r="V27" s="58"/>
      <c r="W27" s="58"/>
      <c r="X27" s="58">
        <f t="shared" si="1"/>
        <v>0</v>
      </c>
      <c r="Y27" s="33">
        <f t="shared" si="2"/>
        <v>0</v>
      </c>
      <c r="Z27" s="72">
        <f t="shared" ref="Z27:Z52" si="11">X27*$X$25/1000</f>
        <v>0</v>
      </c>
      <c r="AA27" s="73">
        <f t="shared" si="3"/>
        <v>4.4464000000000006</v>
      </c>
      <c r="AB27" s="74">
        <v>88</v>
      </c>
      <c r="AC27" s="58">
        <v>64.8</v>
      </c>
      <c r="AD27" s="57">
        <v>73.5</v>
      </c>
      <c r="AE27" s="58">
        <v>100</v>
      </c>
      <c r="AF27" s="58"/>
      <c r="AG27" s="58"/>
      <c r="AH27" s="58"/>
      <c r="AI27" s="58"/>
      <c r="AJ27" s="58"/>
      <c r="AK27" s="58">
        <f t="shared" si="4"/>
        <v>173.5</v>
      </c>
      <c r="AL27" s="33">
        <f t="shared" ref="AL27:AL52" si="12">C27*AK27/1000</f>
        <v>13.012499999999999</v>
      </c>
      <c r="AM27" s="63">
        <f t="shared" ref="AM27:AM52" si="13">AK27*$AK$25/1000</f>
        <v>1.2144999999999999</v>
      </c>
      <c r="AN27" s="57"/>
      <c r="AO27" s="58"/>
      <c r="AP27" s="58"/>
      <c r="AQ27" s="58"/>
      <c r="AR27" s="58"/>
      <c r="AS27" s="58"/>
      <c r="AT27" s="58"/>
      <c r="AU27" s="58"/>
      <c r="AV27" s="58">
        <f t="shared" si="5"/>
        <v>0</v>
      </c>
      <c r="AW27" s="33">
        <f t="shared" si="6"/>
        <v>0</v>
      </c>
      <c r="AX27" s="64">
        <f t="shared" ref="AX27:AX52" si="14">AV27*$AV$25/1000</f>
        <v>0</v>
      </c>
      <c r="AY27" s="75">
        <f t="shared" si="7"/>
        <v>1.2144999999999999</v>
      </c>
      <c r="AZ27" s="76">
        <f t="shared" si="8"/>
        <v>5.6609000000000007</v>
      </c>
    </row>
    <row r="28" spans="2:52" x14ac:dyDescent="0.25">
      <c r="B28" s="58" t="s">
        <v>40</v>
      </c>
      <c r="C28" s="33">
        <v>650</v>
      </c>
      <c r="D28" s="58">
        <v>6</v>
      </c>
      <c r="E28" s="70">
        <v>6</v>
      </c>
      <c r="F28" s="57">
        <v>7</v>
      </c>
      <c r="G28" s="58"/>
      <c r="H28" s="58">
        <v>15</v>
      </c>
      <c r="I28" s="58"/>
      <c r="J28" s="58"/>
      <c r="K28" s="58"/>
      <c r="L28" s="58"/>
      <c r="M28" s="58">
        <f t="shared" si="0"/>
        <v>22</v>
      </c>
      <c r="N28" s="33">
        <f t="shared" si="9"/>
        <v>14.3</v>
      </c>
      <c r="O28" s="71">
        <f t="shared" si="10"/>
        <v>0.61599999999999999</v>
      </c>
      <c r="P28" s="57"/>
      <c r="Q28" s="58"/>
      <c r="R28" s="58">
        <v>9.5</v>
      </c>
      <c r="S28" s="58"/>
      <c r="T28" s="58"/>
      <c r="U28" s="58"/>
      <c r="V28" s="58"/>
      <c r="W28" s="58"/>
      <c r="X28" s="58">
        <f t="shared" si="1"/>
        <v>9.5</v>
      </c>
      <c r="Y28" s="33">
        <f t="shared" si="2"/>
        <v>6.1749999999999998</v>
      </c>
      <c r="Z28" s="72">
        <f t="shared" si="11"/>
        <v>0.26600000000000001</v>
      </c>
      <c r="AA28" s="73">
        <f t="shared" si="3"/>
        <v>0.88200000000000001</v>
      </c>
      <c r="AB28" s="74">
        <v>8</v>
      </c>
      <c r="AC28" s="58">
        <v>8</v>
      </c>
      <c r="AD28" s="57">
        <v>8.8000000000000007</v>
      </c>
      <c r="AE28" s="58"/>
      <c r="AF28" s="58">
        <v>15</v>
      </c>
      <c r="AG28" s="58"/>
      <c r="AH28" s="58"/>
      <c r="AI28" s="58"/>
      <c r="AJ28" s="58"/>
      <c r="AK28" s="58">
        <f t="shared" si="4"/>
        <v>23.8</v>
      </c>
      <c r="AL28" s="33">
        <f t="shared" si="12"/>
        <v>15.47</v>
      </c>
      <c r="AM28" s="63">
        <f t="shared" si="13"/>
        <v>0.1666</v>
      </c>
      <c r="AN28" s="57"/>
      <c r="AO28" s="58"/>
      <c r="AP28" s="58">
        <v>10.199999999999999</v>
      </c>
      <c r="AQ28" s="58"/>
      <c r="AR28" s="58"/>
      <c r="AS28" s="58"/>
      <c r="AT28" s="58"/>
      <c r="AU28" s="58"/>
      <c r="AV28" s="58">
        <f t="shared" si="5"/>
        <v>10.199999999999999</v>
      </c>
      <c r="AW28" s="33">
        <f t="shared" si="6"/>
        <v>6.629999999999999</v>
      </c>
      <c r="AX28" s="64">
        <f t="shared" si="14"/>
        <v>7.1399999999999991E-2</v>
      </c>
      <c r="AY28" s="75">
        <f t="shared" si="7"/>
        <v>0.23799999999999999</v>
      </c>
      <c r="AZ28" s="76">
        <f t="shared" si="8"/>
        <v>1.1200000000000001</v>
      </c>
    </row>
    <row r="29" spans="2:52" x14ac:dyDescent="0.25">
      <c r="B29" s="58" t="s">
        <v>141</v>
      </c>
      <c r="C29" s="33">
        <v>420</v>
      </c>
      <c r="D29" s="58">
        <v>7.2</v>
      </c>
      <c r="E29" s="70">
        <v>6</v>
      </c>
      <c r="F29" s="57">
        <v>38.799999999999997</v>
      </c>
      <c r="G29" s="58"/>
      <c r="H29" s="58"/>
      <c r="I29" s="58"/>
      <c r="J29" s="58"/>
      <c r="K29" s="58"/>
      <c r="L29" s="58"/>
      <c r="M29" s="58">
        <f t="shared" si="0"/>
        <v>38.799999999999997</v>
      </c>
      <c r="N29" s="33">
        <f t="shared" si="9"/>
        <v>16.295999999999999</v>
      </c>
      <c r="O29" s="71">
        <f t="shared" si="10"/>
        <v>1.0863999999999998</v>
      </c>
      <c r="P29" s="57"/>
      <c r="Q29" s="58"/>
      <c r="R29" s="58"/>
      <c r="S29" s="58"/>
      <c r="T29" s="58"/>
      <c r="U29" s="58"/>
      <c r="V29" s="58"/>
      <c r="W29" s="58"/>
      <c r="X29" s="58">
        <f t="shared" si="1"/>
        <v>0</v>
      </c>
      <c r="Y29" s="33">
        <f t="shared" si="2"/>
        <v>0</v>
      </c>
      <c r="Z29" s="72">
        <f t="shared" si="11"/>
        <v>0</v>
      </c>
      <c r="AA29" s="73">
        <f t="shared" si="3"/>
        <v>1.0863999999999998</v>
      </c>
      <c r="AB29" s="74">
        <v>9.6</v>
      </c>
      <c r="AC29" s="58">
        <v>8</v>
      </c>
      <c r="AD29" s="57">
        <v>48.5</v>
      </c>
      <c r="AE29" s="58"/>
      <c r="AF29" s="58"/>
      <c r="AG29" s="58"/>
      <c r="AH29" s="58"/>
      <c r="AI29" s="58"/>
      <c r="AJ29" s="58"/>
      <c r="AK29" s="58">
        <f t="shared" si="4"/>
        <v>48.5</v>
      </c>
      <c r="AL29" s="33">
        <f t="shared" si="12"/>
        <v>20.37</v>
      </c>
      <c r="AM29" s="63">
        <f t="shared" si="13"/>
        <v>0.33950000000000002</v>
      </c>
      <c r="AN29" s="57"/>
      <c r="AO29" s="58"/>
      <c r="AP29" s="58"/>
      <c r="AQ29" s="58"/>
      <c r="AR29" s="58"/>
      <c r="AS29" s="58"/>
      <c r="AT29" s="58"/>
      <c r="AU29" s="58"/>
      <c r="AV29" s="58">
        <f t="shared" si="5"/>
        <v>0</v>
      </c>
      <c r="AW29" s="33">
        <f t="shared" si="6"/>
        <v>0</v>
      </c>
      <c r="AX29" s="64">
        <f t="shared" si="14"/>
        <v>0</v>
      </c>
      <c r="AY29" s="75">
        <f t="shared" si="7"/>
        <v>0.33950000000000002</v>
      </c>
      <c r="AZ29" s="76">
        <f t="shared" si="8"/>
        <v>1.4258999999999999</v>
      </c>
    </row>
    <row r="30" spans="2:52" x14ac:dyDescent="0.25">
      <c r="B30" s="58" t="s">
        <v>73</v>
      </c>
      <c r="C30" s="33">
        <v>420</v>
      </c>
      <c r="D30" s="58">
        <v>18.600000000000001</v>
      </c>
      <c r="E30" s="70">
        <v>15</v>
      </c>
      <c r="F30" s="57"/>
      <c r="G30" s="58">
        <v>5</v>
      </c>
      <c r="H30" s="58"/>
      <c r="I30" s="58"/>
      <c r="J30" s="58"/>
      <c r="K30" s="58"/>
      <c r="L30" s="58"/>
      <c r="M30" s="58">
        <f t="shared" si="0"/>
        <v>5</v>
      </c>
      <c r="N30" s="33">
        <f t="shared" si="9"/>
        <v>2.1</v>
      </c>
      <c r="O30" s="71">
        <f t="shared" si="10"/>
        <v>0.14000000000000001</v>
      </c>
      <c r="P30" s="57"/>
      <c r="Q30" s="58"/>
      <c r="R30" s="58"/>
      <c r="S30" s="58"/>
      <c r="T30" s="58"/>
      <c r="U30" s="58"/>
      <c r="V30" s="58"/>
      <c r="W30" s="58"/>
      <c r="X30" s="58">
        <f t="shared" si="1"/>
        <v>0</v>
      </c>
      <c r="Y30" s="33">
        <f t="shared" si="2"/>
        <v>0</v>
      </c>
      <c r="Z30" s="72">
        <f t="shared" si="11"/>
        <v>0</v>
      </c>
      <c r="AA30" s="73">
        <f t="shared" si="3"/>
        <v>0.14000000000000001</v>
      </c>
      <c r="AB30" s="74">
        <v>24.8</v>
      </c>
      <c r="AC30" s="58">
        <v>20</v>
      </c>
      <c r="AD30" s="57"/>
      <c r="AE30" s="58">
        <v>5</v>
      </c>
      <c r="AF30" s="58"/>
      <c r="AG30" s="58"/>
      <c r="AH30" s="58"/>
      <c r="AI30" s="58"/>
      <c r="AJ30" s="58"/>
      <c r="AK30" s="58">
        <f t="shared" si="4"/>
        <v>5</v>
      </c>
      <c r="AL30" s="33">
        <f t="shared" si="12"/>
        <v>2.1</v>
      </c>
      <c r="AM30" s="63">
        <f t="shared" si="13"/>
        <v>3.5000000000000003E-2</v>
      </c>
      <c r="AN30" s="57"/>
      <c r="AO30" s="58"/>
      <c r="AP30" s="58"/>
      <c r="AQ30" s="58"/>
      <c r="AR30" s="58"/>
      <c r="AS30" s="58"/>
      <c r="AT30" s="58"/>
      <c r="AU30" s="58"/>
      <c r="AV30" s="58">
        <f t="shared" si="5"/>
        <v>0</v>
      </c>
      <c r="AW30" s="33">
        <f t="shared" si="6"/>
        <v>0</v>
      </c>
      <c r="AX30" s="64">
        <f t="shared" si="14"/>
        <v>0</v>
      </c>
      <c r="AY30" s="75">
        <f t="shared" si="7"/>
        <v>3.5000000000000003E-2</v>
      </c>
      <c r="AZ30" s="76">
        <f t="shared" si="8"/>
        <v>0.17500000000000002</v>
      </c>
    </row>
    <row r="31" spans="2:52" x14ac:dyDescent="0.25">
      <c r="B31" s="58" t="s">
        <v>18</v>
      </c>
      <c r="C31" s="33">
        <v>68</v>
      </c>
      <c r="D31" s="58">
        <v>41</v>
      </c>
      <c r="E31" s="70">
        <v>41</v>
      </c>
      <c r="F31" s="57"/>
      <c r="G31" s="58">
        <v>10</v>
      </c>
      <c r="H31" s="58"/>
      <c r="I31" s="58"/>
      <c r="J31" s="58"/>
      <c r="K31" s="58"/>
      <c r="L31" s="58"/>
      <c r="M31" s="58">
        <f t="shared" si="0"/>
        <v>10</v>
      </c>
      <c r="N31" s="33">
        <f t="shared" si="9"/>
        <v>0.68</v>
      </c>
      <c r="O31" s="71">
        <f t="shared" si="10"/>
        <v>0.28000000000000003</v>
      </c>
      <c r="P31" s="57">
        <v>4</v>
      </c>
      <c r="Q31" s="58"/>
      <c r="R31" s="58"/>
      <c r="S31" s="58"/>
      <c r="T31" s="58">
        <v>15</v>
      </c>
      <c r="U31" s="58"/>
      <c r="V31" s="58"/>
      <c r="W31" s="58"/>
      <c r="X31" s="58">
        <f t="shared" si="1"/>
        <v>19</v>
      </c>
      <c r="Y31" s="33">
        <f t="shared" si="2"/>
        <v>1.292</v>
      </c>
      <c r="Z31" s="72">
        <f t="shared" si="11"/>
        <v>0.53200000000000003</v>
      </c>
      <c r="AA31" s="73">
        <f t="shared" si="3"/>
        <v>0.81200000000000006</v>
      </c>
      <c r="AB31" s="74">
        <v>54</v>
      </c>
      <c r="AC31" s="58">
        <v>54</v>
      </c>
      <c r="AD31" s="57"/>
      <c r="AE31" s="58">
        <v>10</v>
      </c>
      <c r="AF31" s="58"/>
      <c r="AG31" s="58"/>
      <c r="AH31" s="58"/>
      <c r="AI31" s="58"/>
      <c r="AJ31" s="58"/>
      <c r="AK31" s="58">
        <f t="shared" si="4"/>
        <v>10</v>
      </c>
      <c r="AL31" s="33">
        <f t="shared" si="12"/>
        <v>0.68</v>
      </c>
      <c r="AM31" s="63">
        <f t="shared" si="13"/>
        <v>7.0000000000000007E-2</v>
      </c>
      <c r="AN31" s="57">
        <v>6</v>
      </c>
      <c r="AO31" s="58"/>
      <c r="AP31" s="58"/>
      <c r="AQ31" s="58"/>
      <c r="AR31" s="58">
        <v>15</v>
      </c>
      <c r="AS31" s="58"/>
      <c r="AT31" s="58"/>
      <c r="AU31" s="58"/>
      <c r="AV31" s="58">
        <f t="shared" si="5"/>
        <v>21</v>
      </c>
      <c r="AW31" s="33">
        <f t="shared" si="6"/>
        <v>1.4279999999999999</v>
      </c>
      <c r="AX31" s="64">
        <f t="shared" si="14"/>
        <v>0.14699999999999999</v>
      </c>
      <c r="AY31" s="75">
        <f t="shared" si="7"/>
        <v>0.217</v>
      </c>
      <c r="AZ31" s="76">
        <f t="shared" si="8"/>
        <v>1.0290000000000001</v>
      </c>
    </row>
    <row r="32" spans="2:52" x14ac:dyDescent="0.25">
      <c r="B32" s="58" t="s">
        <v>22</v>
      </c>
      <c r="C32" s="33">
        <v>47</v>
      </c>
      <c r="D32" s="58">
        <v>5</v>
      </c>
      <c r="E32" s="70">
        <v>5</v>
      </c>
      <c r="F32" s="57"/>
      <c r="G32" s="58"/>
      <c r="H32" s="58">
        <v>40</v>
      </c>
      <c r="I32" s="58"/>
      <c r="J32" s="58"/>
      <c r="K32" s="58"/>
      <c r="L32" s="58"/>
      <c r="M32" s="58">
        <f t="shared" si="0"/>
        <v>40</v>
      </c>
      <c r="N32" s="33">
        <f t="shared" si="9"/>
        <v>1.88</v>
      </c>
      <c r="O32" s="71">
        <f t="shared" si="10"/>
        <v>1.1200000000000001</v>
      </c>
      <c r="P32" s="57"/>
      <c r="Q32" s="58"/>
      <c r="R32" s="58"/>
      <c r="S32" s="58"/>
      <c r="T32" s="58"/>
      <c r="U32" s="58">
        <v>50</v>
      </c>
      <c r="V32" s="58"/>
      <c r="W32" s="58"/>
      <c r="X32" s="58">
        <f t="shared" si="1"/>
        <v>50</v>
      </c>
      <c r="Y32" s="33">
        <f t="shared" si="2"/>
        <v>2.35</v>
      </c>
      <c r="Z32" s="72">
        <f t="shared" si="11"/>
        <v>1.4</v>
      </c>
      <c r="AA32" s="73">
        <f t="shared" si="3"/>
        <v>2.52</v>
      </c>
      <c r="AB32" s="74">
        <v>5</v>
      </c>
      <c r="AC32" s="58">
        <v>5</v>
      </c>
      <c r="AD32" s="57"/>
      <c r="AE32" s="58"/>
      <c r="AF32" s="58">
        <v>50</v>
      </c>
      <c r="AG32" s="58"/>
      <c r="AH32" s="58"/>
      <c r="AI32" s="58"/>
      <c r="AJ32" s="58"/>
      <c r="AK32" s="58">
        <f t="shared" si="4"/>
        <v>50</v>
      </c>
      <c r="AL32" s="33">
        <f t="shared" si="12"/>
        <v>2.35</v>
      </c>
      <c r="AM32" s="63">
        <f t="shared" si="13"/>
        <v>0.35</v>
      </c>
      <c r="AN32" s="57"/>
      <c r="AO32" s="58"/>
      <c r="AP32" s="58"/>
      <c r="AQ32" s="58"/>
      <c r="AR32" s="58"/>
      <c r="AS32" s="58">
        <v>70</v>
      </c>
      <c r="AT32" s="58"/>
      <c r="AU32" s="58"/>
      <c r="AV32" s="58">
        <f t="shared" si="5"/>
        <v>70</v>
      </c>
      <c r="AW32" s="33">
        <f t="shared" si="6"/>
        <v>3.29</v>
      </c>
      <c r="AX32" s="64">
        <f t="shared" si="14"/>
        <v>0.49</v>
      </c>
      <c r="AY32" s="75">
        <f t="shared" si="7"/>
        <v>0.84</v>
      </c>
      <c r="AZ32" s="76">
        <f t="shared" si="8"/>
        <v>3.36</v>
      </c>
    </row>
    <row r="33" spans="2:52" x14ac:dyDescent="0.25">
      <c r="B33" s="58" t="s">
        <v>137</v>
      </c>
      <c r="C33" s="33">
        <v>85</v>
      </c>
      <c r="D33" s="58">
        <v>10</v>
      </c>
      <c r="E33" s="70">
        <v>10</v>
      </c>
      <c r="F33" s="57"/>
      <c r="G33" s="58"/>
      <c r="H33" s="58"/>
      <c r="I33" s="58">
        <v>200</v>
      </c>
      <c r="J33" s="58"/>
      <c r="K33" s="58"/>
      <c r="L33" s="58"/>
      <c r="M33" s="58">
        <f t="shared" si="0"/>
        <v>200</v>
      </c>
      <c r="N33" s="33">
        <f t="shared" si="9"/>
        <v>17</v>
      </c>
      <c r="O33" s="71">
        <f t="shared" si="10"/>
        <v>5.6</v>
      </c>
      <c r="P33" s="57"/>
      <c r="Q33" s="58"/>
      <c r="R33" s="58"/>
      <c r="S33" s="58"/>
      <c r="T33" s="58"/>
      <c r="U33" s="58"/>
      <c r="V33" s="58"/>
      <c r="W33" s="58"/>
      <c r="X33" s="58">
        <f t="shared" si="1"/>
        <v>0</v>
      </c>
      <c r="Y33" s="33">
        <f t="shared" si="2"/>
        <v>0</v>
      </c>
      <c r="Z33" s="72">
        <f t="shared" si="11"/>
        <v>0</v>
      </c>
      <c r="AA33" s="73">
        <f t="shared" si="3"/>
        <v>5.6</v>
      </c>
      <c r="AB33" s="74">
        <v>10</v>
      </c>
      <c r="AC33" s="58">
        <v>10</v>
      </c>
      <c r="AD33" s="57"/>
      <c r="AE33" s="58"/>
      <c r="AF33" s="58"/>
      <c r="AG33" s="58">
        <v>200</v>
      </c>
      <c r="AH33" s="58"/>
      <c r="AI33" s="58"/>
      <c r="AJ33" s="58"/>
      <c r="AK33" s="58">
        <f t="shared" si="4"/>
        <v>200</v>
      </c>
      <c r="AL33" s="33">
        <f t="shared" si="12"/>
        <v>17</v>
      </c>
      <c r="AM33" s="63">
        <f t="shared" si="13"/>
        <v>1.4</v>
      </c>
      <c r="AN33" s="57"/>
      <c r="AO33" s="58"/>
      <c r="AP33" s="58"/>
      <c r="AQ33" s="58"/>
      <c r="AR33" s="58"/>
      <c r="AS33" s="58"/>
      <c r="AT33" s="58"/>
      <c r="AU33" s="58"/>
      <c r="AV33" s="58">
        <f t="shared" si="5"/>
        <v>0</v>
      </c>
      <c r="AW33" s="33">
        <f t="shared" si="6"/>
        <v>0</v>
      </c>
      <c r="AX33" s="64">
        <f t="shared" si="14"/>
        <v>0</v>
      </c>
      <c r="AY33" s="75">
        <f t="shared" si="7"/>
        <v>1.4</v>
      </c>
      <c r="AZ33" s="76">
        <f t="shared" si="8"/>
        <v>7</v>
      </c>
    </row>
    <row r="34" spans="2:52" s="136" customFormat="1" x14ac:dyDescent="0.25">
      <c r="B34" s="28" t="s">
        <v>42</v>
      </c>
      <c r="C34" s="127">
        <v>130</v>
      </c>
      <c r="D34" s="28">
        <v>100</v>
      </c>
      <c r="E34" s="128">
        <v>100</v>
      </c>
      <c r="F34" s="129"/>
      <c r="G34" s="28"/>
      <c r="H34" s="28"/>
      <c r="I34" s="28"/>
      <c r="J34" s="28">
        <v>150</v>
      </c>
      <c r="K34" s="28"/>
      <c r="L34" s="28"/>
      <c r="M34" s="28">
        <f t="shared" si="0"/>
        <v>150</v>
      </c>
      <c r="N34" s="127">
        <f t="shared" si="9"/>
        <v>19.5</v>
      </c>
      <c r="O34" s="130">
        <f t="shared" si="10"/>
        <v>4.2</v>
      </c>
      <c r="P34" s="129">
        <v>22.4</v>
      </c>
      <c r="Q34" s="28"/>
      <c r="R34" s="28"/>
      <c r="S34" s="28"/>
      <c r="T34" s="28"/>
      <c r="U34" s="28"/>
      <c r="V34" s="28"/>
      <c r="W34" s="28"/>
      <c r="X34" s="28">
        <f t="shared" si="1"/>
        <v>22.4</v>
      </c>
      <c r="Y34" s="127">
        <f t="shared" si="2"/>
        <v>2.9119999999999999</v>
      </c>
      <c r="Z34" s="131">
        <f t="shared" si="11"/>
        <v>0.62719999999999998</v>
      </c>
      <c r="AA34" s="132">
        <f t="shared" si="3"/>
        <v>4.8272000000000004</v>
      </c>
      <c r="AB34" s="133">
        <v>100</v>
      </c>
      <c r="AC34" s="28">
        <v>100</v>
      </c>
      <c r="AD34" s="129"/>
      <c r="AE34" s="28"/>
      <c r="AF34" s="28"/>
      <c r="AG34" s="28"/>
      <c r="AH34" s="28">
        <v>150</v>
      </c>
      <c r="AI34" s="28"/>
      <c r="AJ34" s="28"/>
      <c r="AK34" s="28">
        <f t="shared" si="4"/>
        <v>150</v>
      </c>
      <c r="AL34" s="127">
        <f t="shared" si="12"/>
        <v>19.5</v>
      </c>
      <c r="AM34" s="63">
        <f t="shared" si="13"/>
        <v>1.05</v>
      </c>
      <c r="AN34" s="129">
        <v>33.6</v>
      </c>
      <c r="AO34" s="28"/>
      <c r="AP34" s="28"/>
      <c r="AQ34" s="28"/>
      <c r="AR34" s="28"/>
      <c r="AS34" s="28"/>
      <c r="AT34" s="28"/>
      <c r="AU34" s="28"/>
      <c r="AV34" s="28">
        <f t="shared" si="5"/>
        <v>33.6</v>
      </c>
      <c r="AW34" s="127">
        <f t="shared" si="6"/>
        <v>4.3680000000000003</v>
      </c>
      <c r="AX34" s="64">
        <f t="shared" si="14"/>
        <v>0.23520000000000002</v>
      </c>
      <c r="AY34" s="134">
        <f t="shared" si="7"/>
        <v>1.2852000000000001</v>
      </c>
      <c r="AZ34" s="135">
        <f t="shared" si="8"/>
        <v>6.1124000000000009</v>
      </c>
    </row>
    <row r="35" spans="2:52" s="136" customFormat="1" x14ac:dyDescent="0.25">
      <c r="B35" s="28" t="s">
        <v>43</v>
      </c>
      <c r="C35" s="127"/>
      <c r="D35" s="28">
        <v>40</v>
      </c>
      <c r="E35" s="128">
        <v>40</v>
      </c>
      <c r="F35" s="129"/>
      <c r="G35" s="28"/>
      <c r="H35" s="28"/>
      <c r="I35" s="28"/>
      <c r="J35" s="28">
        <v>150</v>
      </c>
      <c r="K35" s="28"/>
      <c r="L35" s="28"/>
      <c r="M35" s="28">
        <f t="shared" si="0"/>
        <v>150</v>
      </c>
      <c r="N35" s="127">
        <f t="shared" si="9"/>
        <v>0</v>
      </c>
      <c r="O35" s="130">
        <f t="shared" si="10"/>
        <v>4.2</v>
      </c>
      <c r="P35" s="129"/>
      <c r="Q35" s="28"/>
      <c r="R35" s="28"/>
      <c r="S35" s="28"/>
      <c r="T35" s="28"/>
      <c r="U35" s="28"/>
      <c r="V35" s="28"/>
      <c r="W35" s="28"/>
      <c r="X35" s="28">
        <f t="shared" si="1"/>
        <v>0</v>
      </c>
      <c r="Y35" s="127">
        <f t="shared" si="2"/>
        <v>0</v>
      </c>
      <c r="Z35" s="131">
        <f t="shared" si="11"/>
        <v>0</v>
      </c>
      <c r="AA35" s="132">
        <f t="shared" si="3"/>
        <v>4.2</v>
      </c>
      <c r="AB35" s="133">
        <v>60</v>
      </c>
      <c r="AC35" s="28">
        <v>60</v>
      </c>
      <c r="AD35" s="129"/>
      <c r="AE35" s="28"/>
      <c r="AF35" s="28"/>
      <c r="AG35" s="28"/>
      <c r="AH35" s="28">
        <v>150</v>
      </c>
      <c r="AI35" s="28"/>
      <c r="AJ35" s="28"/>
      <c r="AK35" s="28">
        <f t="shared" si="4"/>
        <v>150</v>
      </c>
      <c r="AL35" s="127">
        <f t="shared" si="12"/>
        <v>0</v>
      </c>
      <c r="AM35" s="63">
        <f t="shared" si="13"/>
        <v>1.05</v>
      </c>
      <c r="AN35" s="129"/>
      <c r="AO35" s="28"/>
      <c r="AP35" s="28"/>
      <c r="AQ35" s="28"/>
      <c r="AR35" s="28"/>
      <c r="AS35" s="28"/>
      <c r="AT35" s="28"/>
      <c r="AU35" s="28"/>
      <c r="AV35" s="28">
        <f t="shared" si="5"/>
        <v>0</v>
      </c>
      <c r="AW35" s="127">
        <f t="shared" si="6"/>
        <v>0</v>
      </c>
      <c r="AX35" s="64">
        <f t="shared" si="14"/>
        <v>0</v>
      </c>
      <c r="AY35" s="134">
        <f t="shared" si="7"/>
        <v>1.05</v>
      </c>
      <c r="AZ35" s="135">
        <f t="shared" si="8"/>
        <v>5.25</v>
      </c>
    </row>
    <row r="36" spans="2:52" x14ac:dyDescent="0.25">
      <c r="B36" s="58" t="s">
        <v>16</v>
      </c>
      <c r="C36" s="33">
        <v>75</v>
      </c>
      <c r="D36" s="58">
        <v>140</v>
      </c>
      <c r="E36" s="70">
        <v>140</v>
      </c>
      <c r="F36" s="57"/>
      <c r="G36" s="58"/>
      <c r="H36" s="58"/>
      <c r="I36" s="58"/>
      <c r="J36" s="58"/>
      <c r="K36" s="58"/>
      <c r="L36" s="58"/>
      <c r="M36" s="58">
        <f t="shared" si="0"/>
        <v>0</v>
      </c>
      <c r="N36" s="33">
        <f t="shared" si="9"/>
        <v>0</v>
      </c>
      <c r="O36" s="71">
        <f t="shared" si="10"/>
        <v>0</v>
      </c>
      <c r="P36" s="57">
        <v>25.6</v>
      </c>
      <c r="Q36" s="58">
        <v>15.8</v>
      </c>
      <c r="R36" s="58"/>
      <c r="S36" s="58"/>
      <c r="T36" s="58"/>
      <c r="U36" s="58"/>
      <c r="V36" s="58"/>
      <c r="W36" s="58"/>
      <c r="X36" s="58">
        <f t="shared" si="1"/>
        <v>41.400000000000006</v>
      </c>
      <c r="Y36" s="33">
        <f t="shared" si="2"/>
        <v>3.1050000000000004</v>
      </c>
      <c r="Z36" s="72">
        <f t="shared" si="11"/>
        <v>1.1592000000000002</v>
      </c>
      <c r="AA36" s="73">
        <f t="shared" si="3"/>
        <v>1.1592000000000002</v>
      </c>
      <c r="AB36" s="74">
        <v>140</v>
      </c>
      <c r="AC36" s="58">
        <v>140</v>
      </c>
      <c r="AD36" s="57"/>
      <c r="AE36" s="58"/>
      <c r="AF36" s="58"/>
      <c r="AG36" s="58"/>
      <c r="AH36" s="58"/>
      <c r="AI36" s="58"/>
      <c r="AJ36" s="58"/>
      <c r="AK36" s="58">
        <f t="shared" si="4"/>
        <v>0</v>
      </c>
      <c r="AL36" s="33">
        <f t="shared" si="12"/>
        <v>0</v>
      </c>
      <c r="AM36" s="63">
        <f t="shared" si="13"/>
        <v>0</v>
      </c>
      <c r="AN36" s="57">
        <v>38.4</v>
      </c>
      <c r="AO36" s="58">
        <v>18.899999999999999</v>
      </c>
      <c r="AP36" s="58"/>
      <c r="AQ36" s="58"/>
      <c r="AR36" s="58"/>
      <c r="AS36" s="58"/>
      <c r="AT36" s="58"/>
      <c r="AU36" s="58"/>
      <c r="AV36" s="58">
        <f t="shared" si="5"/>
        <v>57.3</v>
      </c>
      <c r="AW36" s="33">
        <f t="shared" si="6"/>
        <v>4.2975000000000003</v>
      </c>
      <c r="AX36" s="64">
        <f t="shared" si="14"/>
        <v>0.40109999999999996</v>
      </c>
      <c r="AY36" s="75">
        <f t="shared" si="7"/>
        <v>0.40109999999999996</v>
      </c>
      <c r="AZ36" s="76">
        <f t="shared" si="8"/>
        <v>1.5603000000000002</v>
      </c>
    </row>
    <row r="37" spans="2:52" x14ac:dyDescent="0.25">
      <c r="B37" s="58" t="s">
        <v>81</v>
      </c>
      <c r="C37" s="33">
        <v>125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/>
      <c r="M37" s="58">
        <f t="shared" si="0"/>
        <v>0</v>
      </c>
      <c r="N37" s="33">
        <f t="shared" si="9"/>
        <v>0</v>
      </c>
      <c r="O37" s="71">
        <f t="shared" si="10"/>
        <v>0</v>
      </c>
      <c r="P37" s="57">
        <v>8</v>
      </c>
      <c r="Q37" s="58">
        <v>5</v>
      </c>
      <c r="R37" s="58"/>
      <c r="S37" s="58"/>
      <c r="T37" s="58"/>
      <c r="U37" s="58"/>
      <c r="V37" s="58"/>
      <c r="W37" s="58"/>
      <c r="X37" s="58">
        <f t="shared" si="1"/>
        <v>13</v>
      </c>
      <c r="Y37" s="33">
        <f t="shared" si="2"/>
        <v>1.625</v>
      </c>
      <c r="Z37" s="72">
        <f t="shared" si="11"/>
        <v>0.36399999999999999</v>
      </c>
      <c r="AA37" s="73">
        <f t="shared" si="3"/>
        <v>0.36399999999999999</v>
      </c>
      <c r="AB37" s="74">
        <v>60</v>
      </c>
      <c r="AC37" s="58">
        <v>60</v>
      </c>
      <c r="AD37" s="57"/>
      <c r="AE37" s="58"/>
      <c r="AF37" s="58"/>
      <c r="AG37" s="58"/>
      <c r="AH37" s="58"/>
      <c r="AI37" s="58"/>
      <c r="AJ37" s="58"/>
      <c r="AK37" s="58">
        <f t="shared" si="4"/>
        <v>0</v>
      </c>
      <c r="AL37" s="33">
        <f t="shared" si="12"/>
        <v>0</v>
      </c>
      <c r="AM37" s="63">
        <f t="shared" si="13"/>
        <v>0</v>
      </c>
      <c r="AN37" s="57">
        <v>12</v>
      </c>
      <c r="AO37" s="58">
        <v>6</v>
      </c>
      <c r="AP37" s="58"/>
      <c r="AQ37" s="58"/>
      <c r="AR37" s="58"/>
      <c r="AS37" s="58"/>
      <c r="AT37" s="58"/>
      <c r="AU37" s="58"/>
      <c r="AV37" s="58">
        <f t="shared" si="5"/>
        <v>18</v>
      </c>
      <c r="AW37" s="33">
        <f t="shared" si="6"/>
        <v>2.25</v>
      </c>
      <c r="AX37" s="64">
        <f t="shared" si="14"/>
        <v>0.126</v>
      </c>
      <c r="AY37" s="75">
        <f t="shared" si="7"/>
        <v>0.126</v>
      </c>
      <c r="AZ37" s="76">
        <f t="shared" si="8"/>
        <v>0.49</v>
      </c>
    </row>
    <row r="38" spans="2:52" x14ac:dyDescent="0.25">
      <c r="B38" s="58" t="s">
        <v>49</v>
      </c>
      <c r="C38" s="33">
        <v>410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/>
      <c r="M38" s="58">
        <f t="shared" si="0"/>
        <v>0</v>
      </c>
      <c r="N38" s="33">
        <f t="shared" si="9"/>
        <v>0</v>
      </c>
      <c r="O38" s="71">
        <f t="shared" si="10"/>
        <v>0</v>
      </c>
      <c r="P38" s="57"/>
      <c r="Q38" s="58">
        <v>24</v>
      </c>
      <c r="R38" s="58"/>
      <c r="S38" s="58"/>
      <c r="T38" s="58"/>
      <c r="U38" s="58"/>
      <c r="V38" s="58"/>
      <c r="W38" s="58"/>
      <c r="X38" s="58">
        <f t="shared" si="1"/>
        <v>24</v>
      </c>
      <c r="Y38" s="33">
        <f t="shared" si="2"/>
        <v>9.84</v>
      </c>
      <c r="Z38" s="72">
        <f t="shared" si="11"/>
        <v>0.67200000000000004</v>
      </c>
      <c r="AA38" s="73">
        <f t="shared" si="3"/>
        <v>0.67200000000000004</v>
      </c>
      <c r="AB38" s="74">
        <v>140</v>
      </c>
      <c r="AC38" s="58">
        <v>140</v>
      </c>
      <c r="AD38" s="57"/>
      <c r="AE38" s="58"/>
      <c r="AF38" s="58"/>
      <c r="AG38" s="58"/>
      <c r="AH38" s="58"/>
      <c r="AI38" s="58"/>
      <c r="AJ38" s="58"/>
      <c r="AK38" s="58">
        <f t="shared" si="4"/>
        <v>0</v>
      </c>
      <c r="AL38" s="33">
        <f t="shared" si="12"/>
        <v>0</v>
      </c>
      <c r="AM38" s="63">
        <f t="shared" si="13"/>
        <v>0</v>
      </c>
      <c r="AN38" s="57"/>
      <c r="AO38" s="58">
        <v>36</v>
      </c>
      <c r="AP38" s="58"/>
      <c r="AQ38" s="58"/>
      <c r="AR38" s="58"/>
      <c r="AS38" s="58"/>
      <c r="AT38" s="58"/>
      <c r="AU38" s="58"/>
      <c r="AV38" s="58">
        <f t="shared" si="5"/>
        <v>36</v>
      </c>
      <c r="AW38" s="33">
        <f t="shared" si="6"/>
        <v>14.76</v>
      </c>
      <c r="AX38" s="64">
        <f t="shared" si="14"/>
        <v>0.252</v>
      </c>
      <c r="AY38" s="75">
        <f t="shared" si="7"/>
        <v>0.252</v>
      </c>
      <c r="AZ38" s="76">
        <f t="shared" si="8"/>
        <v>0.92400000000000004</v>
      </c>
    </row>
    <row r="39" spans="2:52" x14ac:dyDescent="0.25">
      <c r="B39" s="58" t="s">
        <v>25</v>
      </c>
      <c r="C39" s="33">
        <v>55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/>
      <c r="M39" s="58">
        <f t="shared" si="0"/>
        <v>0</v>
      </c>
      <c r="N39" s="33">
        <f t="shared" si="9"/>
        <v>0</v>
      </c>
      <c r="O39" s="71">
        <f t="shared" si="10"/>
        <v>0</v>
      </c>
      <c r="P39" s="57"/>
      <c r="Q39" s="58">
        <v>40</v>
      </c>
      <c r="R39" s="58">
        <v>207.3</v>
      </c>
      <c r="S39" s="58"/>
      <c r="T39" s="58"/>
      <c r="U39" s="58"/>
      <c r="V39" s="58"/>
      <c r="W39" s="58"/>
      <c r="X39" s="58">
        <f t="shared" si="1"/>
        <v>247.3</v>
      </c>
      <c r="Y39" s="33">
        <f t="shared" si="2"/>
        <v>13.6015</v>
      </c>
      <c r="Z39" s="72">
        <f t="shared" si="11"/>
        <v>6.9244000000000003</v>
      </c>
      <c r="AA39" s="73">
        <f t="shared" si="3"/>
        <v>6.9244000000000003</v>
      </c>
      <c r="AB39" s="74">
        <v>140</v>
      </c>
      <c r="AC39" s="58">
        <v>140</v>
      </c>
      <c r="AD39" s="57"/>
      <c r="AE39" s="58"/>
      <c r="AF39" s="58"/>
      <c r="AG39" s="58"/>
      <c r="AH39" s="58"/>
      <c r="AI39" s="58"/>
      <c r="AJ39" s="58"/>
      <c r="AK39" s="58">
        <f t="shared" si="4"/>
        <v>0</v>
      </c>
      <c r="AL39" s="33">
        <f t="shared" si="12"/>
        <v>0</v>
      </c>
      <c r="AM39" s="63">
        <f t="shared" si="13"/>
        <v>0</v>
      </c>
      <c r="AN39" s="57"/>
      <c r="AO39" s="58">
        <v>48</v>
      </c>
      <c r="AP39" s="58">
        <v>221</v>
      </c>
      <c r="AQ39" s="58"/>
      <c r="AR39" s="58"/>
      <c r="AS39" s="58"/>
      <c r="AT39" s="58"/>
      <c r="AU39" s="58"/>
      <c r="AV39" s="58">
        <f t="shared" si="5"/>
        <v>269</v>
      </c>
      <c r="AW39" s="33">
        <f t="shared" si="6"/>
        <v>14.795</v>
      </c>
      <c r="AX39" s="64">
        <f t="shared" si="14"/>
        <v>1.883</v>
      </c>
      <c r="AY39" s="75">
        <f t="shared" si="7"/>
        <v>1.883</v>
      </c>
      <c r="AZ39" s="76">
        <f t="shared" si="8"/>
        <v>8.8074000000000012</v>
      </c>
    </row>
    <row r="40" spans="2:52" x14ac:dyDescent="0.25">
      <c r="B40" s="58" t="s">
        <v>93</v>
      </c>
      <c r="C40" s="33">
        <v>50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/>
      <c r="M40" s="58">
        <f t="shared" si="0"/>
        <v>0</v>
      </c>
      <c r="N40" s="33">
        <f t="shared" si="9"/>
        <v>0</v>
      </c>
      <c r="O40" s="71">
        <f t="shared" si="10"/>
        <v>0</v>
      </c>
      <c r="P40" s="57"/>
      <c r="Q40" s="58">
        <v>62.5</v>
      </c>
      <c r="R40" s="58"/>
      <c r="S40" s="58"/>
      <c r="T40" s="58"/>
      <c r="U40" s="58"/>
      <c r="V40" s="58"/>
      <c r="W40" s="58"/>
      <c r="X40" s="58">
        <f t="shared" si="1"/>
        <v>62.5</v>
      </c>
      <c r="Y40" s="33">
        <f t="shared" si="2"/>
        <v>3.125</v>
      </c>
      <c r="Z40" s="72">
        <f t="shared" si="11"/>
        <v>1.75</v>
      </c>
      <c r="AA40" s="73">
        <f t="shared" si="3"/>
        <v>1.75</v>
      </c>
      <c r="AB40" s="74">
        <v>60</v>
      </c>
      <c r="AC40" s="58">
        <v>60</v>
      </c>
      <c r="AD40" s="57"/>
      <c r="AE40" s="58"/>
      <c r="AF40" s="58"/>
      <c r="AG40" s="58"/>
      <c r="AH40" s="58"/>
      <c r="AI40" s="58"/>
      <c r="AJ40" s="58"/>
      <c r="AK40" s="58">
        <f t="shared" si="4"/>
        <v>0</v>
      </c>
      <c r="AL40" s="33">
        <f t="shared" si="12"/>
        <v>0</v>
      </c>
      <c r="AM40" s="63">
        <f t="shared" si="13"/>
        <v>0</v>
      </c>
      <c r="AN40" s="57"/>
      <c r="AO40" s="58">
        <v>75</v>
      </c>
      <c r="AP40" s="58"/>
      <c r="AQ40" s="58"/>
      <c r="AR40" s="58"/>
      <c r="AS40" s="58"/>
      <c r="AT40" s="58"/>
      <c r="AU40" s="58"/>
      <c r="AV40" s="58">
        <f t="shared" si="5"/>
        <v>75</v>
      </c>
      <c r="AW40" s="33">
        <f t="shared" si="6"/>
        <v>3.75</v>
      </c>
      <c r="AX40" s="64">
        <f t="shared" si="14"/>
        <v>0.52500000000000002</v>
      </c>
      <c r="AY40" s="75">
        <f t="shared" si="7"/>
        <v>0.52500000000000002</v>
      </c>
      <c r="AZ40" s="76">
        <f t="shared" si="8"/>
        <v>2.2749999999999999</v>
      </c>
    </row>
    <row r="41" spans="2:52" x14ac:dyDescent="0.25">
      <c r="B41" s="58" t="s">
        <v>46</v>
      </c>
      <c r="C41" s="33">
        <v>45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/>
      <c r="M41" s="58">
        <f t="shared" si="0"/>
        <v>0</v>
      </c>
      <c r="N41" s="33">
        <f t="shared" si="9"/>
        <v>0</v>
      </c>
      <c r="O41" s="71">
        <f t="shared" si="10"/>
        <v>0</v>
      </c>
      <c r="P41" s="57"/>
      <c r="Q41" s="58">
        <v>12</v>
      </c>
      <c r="R41" s="58">
        <v>23.9</v>
      </c>
      <c r="S41" s="58"/>
      <c r="T41" s="58"/>
      <c r="U41" s="58"/>
      <c r="V41" s="58"/>
      <c r="W41" s="58"/>
      <c r="X41" s="58">
        <f t="shared" si="1"/>
        <v>35.9</v>
      </c>
      <c r="Y41" s="33">
        <f t="shared" si="2"/>
        <v>1.6154999999999999</v>
      </c>
      <c r="Z41" s="72">
        <f t="shared" si="11"/>
        <v>1.0051999999999999</v>
      </c>
      <c r="AA41" s="73">
        <f t="shared" si="3"/>
        <v>1.0051999999999999</v>
      </c>
      <c r="AB41" s="74">
        <v>140</v>
      </c>
      <c r="AC41" s="58">
        <v>140</v>
      </c>
      <c r="AD41" s="57"/>
      <c r="AE41" s="58"/>
      <c r="AF41" s="58"/>
      <c r="AG41" s="58"/>
      <c r="AH41" s="58"/>
      <c r="AI41" s="58"/>
      <c r="AJ41" s="58"/>
      <c r="AK41" s="58">
        <f t="shared" si="4"/>
        <v>0</v>
      </c>
      <c r="AL41" s="33">
        <f t="shared" si="12"/>
        <v>0</v>
      </c>
      <c r="AM41" s="63">
        <f t="shared" si="13"/>
        <v>0</v>
      </c>
      <c r="AN41" s="57"/>
      <c r="AO41" s="58">
        <v>14.4</v>
      </c>
      <c r="AP41" s="58">
        <v>25.5</v>
      </c>
      <c r="AQ41" s="58"/>
      <c r="AR41" s="58"/>
      <c r="AS41" s="58"/>
      <c r="AT41" s="58"/>
      <c r="AU41" s="58"/>
      <c r="AV41" s="58">
        <f t="shared" si="5"/>
        <v>39.9</v>
      </c>
      <c r="AW41" s="33">
        <f t="shared" si="6"/>
        <v>1.7955000000000001</v>
      </c>
      <c r="AX41" s="64">
        <f t="shared" si="14"/>
        <v>0.27929999999999999</v>
      </c>
      <c r="AY41" s="75">
        <f t="shared" si="7"/>
        <v>0.27929999999999999</v>
      </c>
      <c r="AZ41" s="76">
        <f t="shared" si="8"/>
        <v>1.2845</v>
      </c>
    </row>
    <row r="42" spans="2:52" x14ac:dyDescent="0.25">
      <c r="B42" s="58" t="s">
        <v>47</v>
      </c>
      <c r="C42" s="33">
        <v>130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/>
      <c r="M42" s="58">
        <f t="shared" si="0"/>
        <v>0</v>
      </c>
      <c r="N42" s="33">
        <f t="shared" si="9"/>
        <v>0</v>
      </c>
      <c r="O42" s="71">
        <f t="shared" si="10"/>
        <v>0</v>
      </c>
      <c r="P42" s="57"/>
      <c r="Q42" s="58">
        <v>2.5</v>
      </c>
      <c r="R42" s="58">
        <v>9.5</v>
      </c>
      <c r="S42" s="58"/>
      <c r="T42" s="58"/>
      <c r="U42" s="58"/>
      <c r="V42" s="58"/>
      <c r="W42" s="58"/>
      <c r="X42" s="58">
        <f t="shared" si="1"/>
        <v>12</v>
      </c>
      <c r="Y42" s="33">
        <f t="shared" si="2"/>
        <v>1.56</v>
      </c>
      <c r="Z42" s="72">
        <f t="shared" si="11"/>
        <v>0.33600000000000002</v>
      </c>
      <c r="AA42" s="73">
        <f t="shared" si="3"/>
        <v>0.33600000000000002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/>
      <c r="AK42" s="58">
        <f t="shared" si="4"/>
        <v>0</v>
      </c>
      <c r="AL42" s="33">
        <f t="shared" si="12"/>
        <v>0</v>
      </c>
      <c r="AM42" s="63">
        <f t="shared" si="13"/>
        <v>0</v>
      </c>
      <c r="AN42" s="57"/>
      <c r="AO42" s="58">
        <v>3</v>
      </c>
      <c r="AP42" s="58">
        <v>10.199999999999999</v>
      </c>
      <c r="AQ42" s="58"/>
      <c r="AR42" s="58"/>
      <c r="AS42" s="58"/>
      <c r="AT42" s="58"/>
      <c r="AU42" s="58"/>
      <c r="AV42" s="58">
        <f t="shared" si="5"/>
        <v>13.2</v>
      </c>
      <c r="AW42" s="33">
        <f t="shared" si="6"/>
        <v>1.716</v>
      </c>
      <c r="AX42" s="64">
        <f t="shared" si="14"/>
        <v>9.2399999999999996E-2</v>
      </c>
      <c r="AY42" s="75">
        <f t="shared" si="7"/>
        <v>9.2399999999999996E-2</v>
      </c>
      <c r="AZ42" s="76">
        <f t="shared" si="8"/>
        <v>0.4284</v>
      </c>
    </row>
    <row r="43" spans="2:52" x14ac:dyDescent="0.25">
      <c r="B43" s="58" t="s">
        <v>122</v>
      </c>
      <c r="C43" s="33">
        <v>195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/>
      <c r="M43" s="58">
        <f t="shared" si="0"/>
        <v>0</v>
      </c>
      <c r="N43" s="33">
        <f t="shared" si="9"/>
        <v>0</v>
      </c>
      <c r="O43" s="71">
        <f t="shared" si="10"/>
        <v>0</v>
      </c>
      <c r="P43" s="57"/>
      <c r="Q43" s="58"/>
      <c r="R43" s="58">
        <v>205.9</v>
      </c>
      <c r="S43" s="58"/>
      <c r="T43" s="58"/>
      <c r="U43" s="58"/>
      <c r="V43" s="58"/>
      <c r="W43" s="58"/>
      <c r="X43" s="58">
        <f t="shared" si="1"/>
        <v>205.9</v>
      </c>
      <c r="Y43" s="33">
        <f t="shared" si="2"/>
        <v>40.150500000000001</v>
      </c>
      <c r="Z43" s="72">
        <f t="shared" si="11"/>
        <v>5.7652000000000001</v>
      </c>
      <c r="AA43" s="73">
        <f t="shared" si="3"/>
        <v>5.7652000000000001</v>
      </c>
      <c r="AB43" s="74">
        <v>140</v>
      </c>
      <c r="AC43" s="58">
        <v>140</v>
      </c>
      <c r="AD43" s="57"/>
      <c r="AE43" s="58"/>
      <c r="AF43" s="58"/>
      <c r="AG43" s="58"/>
      <c r="AH43" s="58"/>
      <c r="AI43" s="58"/>
      <c r="AJ43" s="58"/>
      <c r="AK43" s="58">
        <f t="shared" si="4"/>
        <v>0</v>
      </c>
      <c r="AL43" s="33">
        <f t="shared" si="12"/>
        <v>0</v>
      </c>
      <c r="AM43" s="63">
        <f t="shared" si="13"/>
        <v>0</v>
      </c>
      <c r="AN43" s="57"/>
      <c r="AO43" s="58"/>
      <c r="AP43" s="58">
        <v>219.6</v>
      </c>
      <c r="AQ43" s="58"/>
      <c r="AR43" s="58"/>
      <c r="AS43" s="58"/>
      <c r="AT43" s="58"/>
      <c r="AU43" s="58"/>
      <c r="AV43" s="58">
        <f t="shared" si="5"/>
        <v>219.6</v>
      </c>
      <c r="AW43" s="33">
        <f t="shared" si="6"/>
        <v>42.822000000000003</v>
      </c>
      <c r="AX43" s="64">
        <f t="shared" si="14"/>
        <v>1.5372000000000001</v>
      </c>
      <c r="AY43" s="75">
        <f t="shared" si="7"/>
        <v>1.5372000000000001</v>
      </c>
      <c r="AZ43" s="76">
        <f t="shared" si="8"/>
        <v>7.3024000000000004</v>
      </c>
    </row>
    <row r="44" spans="2:52" x14ac:dyDescent="0.25">
      <c r="B44" s="58" t="s">
        <v>37</v>
      </c>
      <c r="C44" s="33">
        <v>50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/>
      <c r="M44" s="58">
        <f t="shared" si="0"/>
        <v>0</v>
      </c>
      <c r="N44" s="33">
        <f t="shared" si="9"/>
        <v>0</v>
      </c>
      <c r="O44" s="71">
        <f t="shared" si="10"/>
        <v>0</v>
      </c>
      <c r="P44" s="57"/>
      <c r="Q44" s="58"/>
      <c r="R44" s="58"/>
      <c r="S44" s="58">
        <v>120</v>
      </c>
      <c r="T44" s="58"/>
      <c r="U44" s="58"/>
      <c r="V44" s="58"/>
      <c r="W44" s="58"/>
      <c r="X44" s="58">
        <f t="shared" si="1"/>
        <v>120</v>
      </c>
      <c r="Y44" s="33">
        <f t="shared" si="2"/>
        <v>6</v>
      </c>
      <c r="Z44" s="72">
        <f t="shared" si="11"/>
        <v>3.36</v>
      </c>
      <c r="AA44" s="73">
        <f t="shared" si="3"/>
        <v>3.36</v>
      </c>
      <c r="AB44" s="74">
        <v>60</v>
      </c>
      <c r="AC44" s="58">
        <v>60</v>
      </c>
      <c r="AD44" s="57"/>
      <c r="AE44" s="58"/>
      <c r="AF44" s="58"/>
      <c r="AG44" s="58"/>
      <c r="AH44" s="58"/>
      <c r="AI44" s="58"/>
      <c r="AJ44" s="58"/>
      <c r="AK44" s="58">
        <f t="shared" si="4"/>
        <v>0</v>
      </c>
      <c r="AL44" s="33">
        <f t="shared" si="12"/>
        <v>0</v>
      </c>
      <c r="AM44" s="63">
        <f t="shared" si="13"/>
        <v>0</v>
      </c>
      <c r="AN44" s="57"/>
      <c r="AO44" s="58"/>
      <c r="AP44" s="58"/>
      <c r="AQ44" s="58">
        <v>120</v>
      </c>
      <c r="AR44" s="58"/>
      <c r="AS44" s="58"/>
      <c r="AT44" s="58"/>
      <c r="AU44" s="58"/>
      <c r="AV44" s="58">
        <f t="shared" si="5"/>
        <v>120</v>
      </c>
      <c r="AW44" s="33">
        <f t="shared" si="6"/>
        <v>6</v>
      </c>
      <c r="AX44" s="64">
        <f t="shared" si="14"/>
        <v>0.84</v>
      </c>
      <c r="AY44" s="75">
        <f t="shared" si="7"/>
        <v>0.84</v>
      </c>
      <c r="AZ44" s="76">
        <f t="shared" si="8"/>
        <v>4.2</v>
      </c>
    </row>
    <row r="45" spans="2:52" x14ac:dyDescent="0.25">
      <c r="B45" s="58" t="s">
        <v>96</v>
      </c>
      <c r="C45" s="33">
        <v>150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/>
      <c r="M45" s="58">
        <f t="shared" si="0"/>
        <v>0</v>
      </c>
      <c r="N45" s="33">
        <f t="shared" si="9"/>
        <v>0</v>
      </c>
      <c r="O45" s="71">
        <f t="shared" si="10"/>
        <v>0</v>
      </c>
      <c r="P45" s="57"/>
      <c r="Q45" s="58"/>
      <c r="R45" s="58"/>
      <c r="S45" s="58"/>
      <c r="T45" s="58">
        <v>25</v>
      </c>
      <c r="U45" s="58"/>
      <c r="V45" s="58"/>
      <c r="W45" s="58"/>
      <c r="X45" s="58">
        <f t="shared" si="1"/>
        <v>25</v>
      </c>
      <c r="Y45" s="33">
        <f t="shared" si="2"/>
        <v>3.75</v>
      </c>
      <c r="Z45" s="72">
        <f t="shared" si="11"/>
        <v>0.7</v>
      </c>
      <c r="AA45" s="73">
        <f t="shared" si="3"/>
        <v>0.7</v>
      </c>
      <c r="AB45" s="74">
        <v>140</v>
      </c>
      <c r="AC45" s="58">
        <v>140</v>
      </c>
      <c r="AD45" s="57"/>
      <c r="AE45" s="58"/>
      <c r="AF45" s="58"/>
      <c r="AG45" s="58"/>
      <c r="AH45" s="58"/>
      <c r="AI45" s="58"/>
      <c r="AJ45" s="58"/>
      <c r="AK45" s="58">
        <f t="shared" si="4"/>
        <v>0</v>
      </c>
      <c r="AL45" s="33">
        <f t="shared" si="12"/>
        <v>0</v>
      </c>
      <c r="AM45" s="63">
        <f t="shared" si="13"/>
        <v>0</v>
      </c>
      <c r="AN45" s="57"/>
      <c r="AO45" s="58"/>
      <c r="AP45" s="58"/>
      <c r="AQ45" s="58"/>
      <c r="AR45" s="58">
        <v>25</v>
      </c>
      <c r="AS45" s="58"/>
      <c r="AT45" s="58"/>
      <c r="AU45" s="58"/>
      <c r="AV45" s="58">
        <f t="shared" si="5"/>
        <v>25</v>
      </c>
      <c r="AW45" s="33">
        <f t="shared" si="6"/>
        <v>3.75</v>
      </c>
      <c r="AX45" s="64">
        <f t="shared" si="14"/>
        <v>0.17499999999999999</v>
      </c>
      <c r="AY45" s="75">
        <f t="shared" si="7"/>
        <v>0.17499999999999999</v>
      </c>
      <c r="AZ45" s="76">
        <f t="shared" si="8"/>
        <v>0.875</v>
      </c>
    </row>
    <row r="46" spans="2:52" x14ac:dyDescent="0.25">
      <c r="B46" s="58" t="s">
        <v>23</v>
      </c>
      <c r="C46" s="33">
        <v>45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/>
      <c r="M46" s="58">
        <f t="shared" si="0"/>
        <v>0</v>
      </c>
      <c r="N46" s="33">
        <f t="shared" si="9"/>
        <v>0</v>
      </c>
      <c r="O46" s="71">
        <f t="shared" si="10"/>
        <v>0</v>
      </c>
      <c r="P46" s="57"/>
      <c r="Q46" s="58"/>
      <c r="R46" s="58"/>
      <c r="S46" s="58"/>
      <c r="T46" s="58"/>
      <c r="U46" s="58"/>
      <c r="V46" s="58">
        <v>50</v>
      </c>
      <c r="W46" s="58"/>
      <c r="X46" s="58">
        <f t="shared" si="1"/>
        <v>50</v>
      </c>
      <c r="Y46" s="33">
        <f t="shared" si="2"/>
        <v>2.25</v>
      </c>
      <c r="Z46" s="72">
        <f t="shared" si="11"/>
        <v>1.4</v>
      </c>
      <c r="AA46" s="73">
        <f t="shared" si="3"/>
        <v>1.4</v>
      </c>
      <c r="AB46" s="74">
        <v>60</v>
      </c>
      <c r="AC46" s="58">
        <v>60</v>
      </c>
      <c r="AD46" s="57"/>
      <c r="AE46" s="58"/>
      <c r="AF46" s="58"/>
      <c r="AG46" s="58"/>
      <c r="AH46" s="58"/>
      <c r="AI46" s="58"/>
      <c r="AJ46" s="58"/>
      <c r="AK46" s="58">
        <f t="shared" si="4"/>
        <v>0</v>
      </c>
      <c r="AL46" s="33">
        <f t="shared" si="12"/>
        <v>0</v>
      </c>
      <c r="AM46" s="63">
        <f t="shared" si="13"/>
        <v>0</v>
      </c>
      <c r="AN46" s="57"/>
      <c r="AO46" s="58"/>
      <c r="AP46" s="58"/>
      <c r="AQ46" s="58"/>
      <c r="AR46" s="58"/>
      <c r="AS46" s="58"/>
      <c r="AT46" s="58">
        <v>70</v>
      </c>
      <c r="AU46" s="58"/>
      <c r="AV46" s="58">
        <f t="shared" si="5"/>
        <v>70</v>
      </c>
      <c r="AW46" s="33">
        <f t="shared" si="6"/>
        <v>3.15</v>
      </c>
      <c r="AX46" s="64">
        <f t="shared" si="14"/>
        <v>0.49</v>
      </c>
      <c r="AY46" s="75">
        <f t="shared" si="7"/>
        <v>0.49</v>
      </c>
      <c r="AZ46" s="76">
        <f t="shared" si="8"/>
        <v>1.89</v>
      </c>
    </row>
    <row r="47" spans="2:52" x14ac:dyDescent="0.25">
      <c r="B47" s="58" t="s">
        <v>102</v>
      </c>
      <c r="C47" s="33">
        <v>13</v>
      </c>
      <c r="D47" s="58">
        <v>140</v>
      </c>
      <c r="E47" s="70">
        <v>140</v>
      </c>
      <c r="F47" s="57"/>
      <c r="G47" s="58"/>
      <c r="H47" s="58"/>
      <c r="I47" s="58"/>
      <c r="J47" s="58"/>
      <c r="K47" s="58">
        <v>250</v>
      </c>
      <c r="L47" s="58"/>
      <c r="M47" s="58">
        <f t="shared" si="0"/>
        <v>250</v>
      </c>
      <c r="N47" s="33">
        <f t="shared" si="9"/>
        <v>3.25</v>
      </c>
      <c r="O47" s="71">
        <f t="shared" si="10"/>
        <v>7</v>
      </c>
      <c r="P47" s="57"/>
      <c r="Q47" s="58"/>
      <c r="R47" s="58"/>
      <c r="S47" s="58"/>
      <c r="T47" s="58"/>
      <c r="U47" s="58"/>
      <c r="V47" s="58"/>
      <c r="W47" s="58">
        <v>250</v>
      </c>
      <c r="X47" s="58">
        <f t="shared" si="1"/>
        <v>250</v>
      </c>
      <c r="Y47" s="33">
        <f t="shared" si="2"/>
        <v>3.25</v>
      </c>
      <c r="Z47" s="72">
        <f t="shared" si="11"/>
        <v>7</v>
      </c>
      <c r="AA47" s="73">
        <f t="shared" si="3"/>
        <v>14</v>
      </c>
      <c r="AB47" s="74">
        <v>140</v>
      </c>
      <c r="AC47" s="58">
        <v>140</v>
      </c>
      <c r="AD47" s="57"/>
      <c r="AE47" s="58"/>
      <c r="AF47" s="58"/>
      <c r="AG47" s="58"/>
      <c r="AH47" s="58"/>
      <c r="AI47" s="58">
        <v>250</v>
      </c>
      <c r="AJ47" s="58"/>
      <c r="AK47" s="58">
        <f t="shared" si="4"/>
        <v>250</v>
      </c>
      <c r="AL47" s="33">
        <f t="shared" si="12"/>
        <v>3.25</v>
      </c>
      <c r="AM47" s="63">
        <f t="shared" si="13"/>
        <v>1.75</v>
      </c>
      <c r="AN47" s="57"/>
      <c r="AO47" s="58"/>
      <c r="AP47" s="58"/>
      <c r="AQ47" s="58"/>
      <c r="AR47" s="58"/>
      <c r="AS47" s="58"/>
      <c r="AT47" s="58"/>
      <c r="AU47" s="58">
        <v>250</v>
      </c>
      <c r="AV47" s="58">
        <f t="shared" si="5"/>
        <v>250</v>
      </c>
      <c r="AW47" s="33">
        <f t="shared" si="6"/>
        <v>3.25</v>
      </c>
      <c r="AX47" s="64">
        <f t="shared" si="14"/>
        <v>1.75</v>
      </c>
      <c r="AY47" s="75">
        <f t="shared" si="7"/>
        <v>3.5</v>
      </c>
      <c r="AZ47" s="76">
        <f t="shared" si="8"/>
        <v>17.5</v>
      </c>
    </row>
    <row r="48" spans="2:52" x14ac:dyDescent="0.25">
      <c r="B48" s="58" t="s">
        <v>175</v>
      </c>
      <c r="C48" s="33">
        <v>120</v>
      </c>
      <c r="D48" s="58">
        <v>140</v>
      </c>
      <c r="E48" s="70">
        <v>140</v>
      </c>
      <c r="F48" s="57"/>
      <c r="G48" s="58"/>
      <c r="H48" s="58"/>
      <c r="I48" s="58"/>
      <c r="J48" s="58"/>
      <c r="K48" s="58"/>
      <c r="L48" s="58">
        <v>169</v>
      </c>
      <c r="M48" s="58">
        <f t="shared" si="0"/>
        <v>169</v>
      </c>
      <c r="N48" s="33">
        <f t="shared" si="9"/>
        <v>20.28</v>
      </c>
      <c r="O48" s="71">
        <f t="shared" si="10"/>
        <v>4.7320000000000002</v>
      </c>
      <c r="P48" s="57"/>
      <c r="Q48" s="58"/>
      <c r="R48" s="58"/>
      <c r="S48" s="58"/>
      <c r="T48" s="58"/>
      <c r="U48" s="58"/>
      <c r="V48" s="58"/>
      <c r="W48" s="58"/>
      <c r="X48" s="58">
        <f t="shared" si="1"/>
        <v>0</v>
      </c>
      <c r="Y48" s="33">
        <f t="shared" si="2"/>
        <v>0</v>
      </c>
      <c r="Z48" s="72">
        <f t="shared" si="11"/>
        <v>0</v>
      </c>
      <c r="AA48" s="73">
        <f t="shared" si="3"/>
        <v>4.7320000000000002</v>
      </c>
      <c r="AB48" s="74">
        <v>140</v>
      </c>
      <c r="AC48" s="58">
        <v>140</v>
      </c>
      <c r="AD48" s="57"/>
      <c r="AE48" s="58"/>
      <c r="AF48" s="58"/>
      <c r="AG48" s="58"/>
      <c r="AH48" s="58"/>
      <c r="AI48" s="58"/>
      <c r="AJ48" s="58">
        <v>118</v>
      </c>
      <c r="AK48" s="58">
        <f t="shared" si="4"/>
        <v>118</v>
      </c>
      <c r="AL48" s="33">
        <f t="shared" si="12"/>
        <v>14.16</v>
      </c>
      <c r="AM48" s="63">
        <f t="shared" si="13"/>
        <v>0.82599999999999996</v>
      </c>
      <c r="AN48" s="57"/>
      <c r="AO48" s="58"/>
      <c r="AP48" s="58"/>
      <c r="AQ48" s="58"/>
      <c r="AR48" s="58"/>
      <c r="AS48" s="58"/>
      <c r="AT48" s="58"/>
      <c r="AU48" s="58"/>
      <c r="AV48" s="58">
        <f t="shared" si="5"/>
        <v>0</v>
      </c>
      <c r="AW48" s="33">
        <f t="shared" si="6"/>
        <v>0</v>
      </c>
      <c r="AX48" s="64">
        <f t="shared" si="14"/>
        <v>0</v>
      </c>
      <c r="AY48" s="75">
        <f t="shared" si="7"/>
        <v>0.82599999999999996</v>
      </c>
      <c r="AZ48" s="76">
        <f t="shared" si="8"/>
        <v>5.5579999999999998</v>
      </c>
    </row>
    <row r="49" spans="2:52" x14ac:dyDescent="0.25">
      <c r="B49" s="58"/>
      <c r="C49" s="33"/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/>
      <c r="M49" s="58">
        <f t="shared" si="0"/>
        <v>0</v>
      </c>
      <c r="N49" s="33">
        <f t="shared" si="9"/>
        <v>0</v>
      </c>
      <c r="O49" s="71">
        <f t="shared" si="10"/>
        <v>0</v>
      </c>
      <c r="P49" s="57"/>
      <c r="Q49" s="58"/>
      <c r="R49" s="58"/>
      <c r="S49" s="58"/>
      <c r="T49" s="58"/>
      <c r="U49" s="58"/>
      <c r="V49" s="58"/>
      <c r="W49" s="58"/>
      <c r="X49" s="58">
        <f t="shared" si="1"/>
        <v>0</v>
      </c>
      <c r="Y49" s="33">
        <f t="shared" si="2"/>
        <v>0</v>
      </c>
      <c r="Z49" s="72">
        <f t="shared" si="11"/>
        <v>0</v>
      </c>
      <c r="AA49" s="73">
        <f t="shared" si="3"/>
        <v>0</v>
      </c>
      <c r="AB49" s="74">
        <v>60</v>
      </c>
      <c r="AC49" s="58">
        <v>60</v>
      </c>
      <c r="AD49" s="57"/>
      <c r="AE49" s="58"/>
      <c r="AF49" s="58"/>
      <c r="AG49" s="58"/>
      <c r="AH49" s="58"/>
      <c r="AI49" s="58"/>
      <c r="AJ49" s="58"/>
      <c r="AK49" s="58">
        <f t="shared" si="4"/>
        <v>0</v>
      </c>
      <c r="AL49" s="33">
        <f t="shared" si="12"/>
        <v>0</v>
      </c>
      <c r="AM49" s="63">
        <f t="shared" si="13"/>
        <v>0</v>
      </c>
      <c r="AN49" s="57"/>
      <c r="AO49" s="58"/>
      <c r="AP49" s="58"/>
      <c r="AQ49" s="58"/>
      <c r="AR49" s="58"/>
      <c r="AS49" s="58"/>
      <c r="AT49" s="58"/>
      <c r="AU49" s="58"/>
      <c r="AV49" s="58">
        <f t="shared" si="5"/>
        <v>0</v>
      </c>
      <c r="AW49" s="33">
        <f t="shared" si="6"/>
        <v>0</v>
      </c>
      <c r="AX49" s="64">
        <f t="shared" si="14"/>
        <v>0</v>
      </c>
      <c r="AY49" s="75">
        <f t="shared" si="7"/>
        <v>0</v>
      </c>
      <c r="AZ49" s="76">
        <f t="shared" si="8"/>
        <v>0</v>
      </c>
    </row>
    <row r="50" spans="2:52" ht="16.5" thickBot="1" x14ac:dyDescent="0.3">
      <c r="B50" s="58"/>
      <c r="C50" s="33"/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/>
      <c r="M50" s="94">
        <f t="shared" si="0"/>
        <v>0</v>
      </c>
      <c r="N50" s="33">
        <f t="shared" si="9"/>
        <v>0</v>
      </c>
      <c r="O50" s="71">
        <f t="shared" si="10"/>
        <v>0</v>
      </c>
      <c r="P50" s="93"/>
      <c r="Q50" s="94"/>
      <c r="R50" s="94"/>
      <c r="S50" s="94"/>
      <c r="T50" s="94"/>
      <c r="U50" s="94"/>
      <c r="V50" s="94"/>
      <c r="W50" s="94"/>
      <c r="X50" s="94">
        <f t="shared" si="1"/>
        <v>0</v>
      </c>
      <c r="Y50" s="95">
        <f t="shared" si="2"/>
        <v>0</v>
      </c>
      <c r="Z50" s="97">
        <f t="shared" si="11"/>
        <v>0</v>
      </c>
      <c r="AA50" s="98">
        <f t="shared" si="3"/>
        <v>0</v>
      </c>
      <c r="AB50" s="74">
        <v>140</v>
      </c>
      <c r="AC50" s="58">
        <v>140</v>
      </c>
      <c r="AD50" s="57"/>
      <c r="AE50" s="58"/>
      <c r="AF50" s="58"/>
      <c r="AG50" s="58"/>
      <c r="AH50" s="58"/>
      <c r="AI50" s="58"/>
      <c r="AJ50" s="58"/>
      <c r="AK50" s="58">
        <f t="shared" si="4"/>
        <v>0</v>
      </c>
      <c r="AL50" s="33">
        <f t="shared" si="12"/>
        <v>0</v>
      </c>
      <c r="AM50" s="63">
        <f t="shared" si="13"/>
        <v>0</v>
      </c>
      <c r="AN50" s="93"/>
      <c r="AO50" s="94"/>
      <c r="AP50" s="94"/>
      <c r="AQ50" s="94"/>
      <c r="AR50" s="94"/>
      <c r="AS50" s="94"/>
      <c r="AT50" s="94"/>
      <c r="AU50" s="94"/>
      <c r="AV50" s="94">
        <f t="shared" si="5"/>
        <v>0</v>
      </c>
      <c r="AW50" s="33">
        <f t="shared" si="6"/>
        <v>0</v>
      </c>
      <c r="AX50" s="64">
        <f t="shared" si="14"/>
        <v>0</v>
      </c>
      <c r="AY50" s="99">
        <f t="shared" si="7"/>
        <v>0</v>
      </c>
      <c r="AZ50" s="76">
        <f t="shared" si="8"/>
        <v>0</v>
      </c>
    </row>
    <row r="51" spans="2:52" ht="16.5" thickBot="1" x14ac:dyDescent="0.3">
      <c r="B51" s="58"/>
      <c r="C51" s="33"/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/>
      <c r="M51" s="94">
        <f t="shared" si="0"/>
        <v>0</v>
      </c>
      <c r="N51" s="33">
        <f t="shared" si="9"/>
        <v>0</v>
      </c>
      <c r="O51" s="71">
        <f t="shared" si="10"/>
        <v>0</v>
      </c>
      <c r="P51" s="93"/>
      <c r="Q51" s="94"/>
      <c r="R51" s="94"/>
      <c r="S51" s="94"/>
      <c r="T51" s="94"/>
      <c r="U51" s="94"/>
      <c r="V51" s="94"/>
      <c r="W51" s="94"/>
      <c r="X51" s="94">
        <f t="shared" si="1"/>
        <v>0</v>
      </c>
      <c r="Y51" s="95">
        <f t="shared" si="2"/>
        <v>0</v>
      </c>
      <c r="Z51" s="97">
        <f t="shared" si="11"/>
        <v>0</v>
      </c>
      <c r="AA51" s="98">
        <f t="shared" si="3"/>
        <v>0</v>
      </c>
      <c r="AB51" s="74">
        <v>140</v>
      </c>
      <c r="AC51" s="58">
        <v>140</v>
      </c>
      <c r="AD51" s="57"/>
      <c r="AE51" s="58"/>
      <c r="AF51" s="58"/>
      <c r="AG51" s="58"/>
      <c r="AH51" s="58"/>
      <c r="AI51" s="58"/>
      <c r="AJ51" s="58"/>
      <c r="AK51" s="58">
        <f t="shared" si="4"/>
        <v>0</v>
      </c>
      <c r="AL51" s="33">
        <f t="shared" si="12"/>
        <v>0</v>
      </c>
      <c r="AM51" s="63">
        <f t="shared" si="13"/>
        <v>0</v>
      </c>
      <c r="AN51" s="93"/>
      <c r="AO51" s="94"/>
      <c r="AP51" s="94"/>
      <c r="AQ51" s="94"/>
      <c r="AR51" s="94"/>
      <c r="AS51" s="94"/>
      <c r="AT51" s="94"/>
      <c r="AU51" s="94"/>
      <c r="AV51" s="94">
        <f t="shared" si="5"/>
        <v>0</v>
      </c>
      <c r="AW51" s="33">
        <f t="shared" si="6"/>
        <v>0</v>
      </c>
      <c r="AX51" s="64">
        <f t="shared" si="14"/>
        <v>0</v>
      </c>
      <c r="AY51" s="99">
        <f t="shared" si="7"/>
        <v>0</v>
      </c>
      <c r="AZ51" s="76">
        <f t="shared" si="8"/>
        <v>0</v>
      </c>
    </row>
    <row r="52" spans="2:52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/>
      <c r="M52" s="94">
        <f t="shared" si="0"/>
        <v>0</v>
      </c>
      <c r="N52" s="33">
        <f t="shared" si="9"/>
        <v>0</v>
      </c>
      <c r="O52" s="71">
        <f t="shared" si="10"/>
        <v>0</v>
      </c>
      <c r="P52" s="93"/>
      <c r="Q52" s="94"/>
      <c r="R52" s="94"/>
      <c r="S52" s="94"/>
      <c r="T52" s="94"/>
      <c r="U52" s="94"/>
      <c r="V52" s="94"/>
      <c r="W52" s="94"/>
      <c r="X52" s="94">
        <f t="shared" si="1"/>
        <v>0</v>
      </c>
      <c r="Y52" s="95">
        <f t="shared" si="2"/>
        <v>0</v>
      </c>
      <c r="Z52" s="97">
        <f t="shared" si="11"/>
        <v>0</v>
      </c>
      <c r="AA52" s="98">
        <f t="shared" si="3"/>
        <v>0</v>
      </c>
      <c r="AB52" s="74">
        <v>140</v>
      </c>
      <c r="AC52" s="58">
        <v>140</v>
      </c>
      <c r="AD52" s="57"/>
      <c r="AE52" s="58"/>
      <c r="AF52" s="58"/>
      <c r="AG52" s="58"/>
      <c r="AH52" s="58"/>
      <c r="AI52" s="58"/>
      <c r="AJ52" s="58"/>
      <c r="AK52" s="58">
        <f t="shared" si="4"/>
        <v>0</v>
      </c>
      <c r="AL52" s="33">
        <f t="shared" si="12"/>
        <v>0</v>
      </c>
      <c r="AM52" s="63">
        <f t="shared" si="13"/>
        <v>0</v>
      </c>
      <c r="AN52" s="93"/>
      <c r="AO52" s="94"/>
      <c r="AP52" s="94"/>
      <c r="AQ52" s="94"/>
      <c r="AR52" s="94"/>
      <c r="AS52" s="94"/>
      <c r="AT52" s="94"/>
      <c r="AU52" s="94"/>
      <c r="AV52" s="94">
        <f t="shared" si="5"/>
        <v>0</v>
      </c>
      <c r="AW52" s="33">
        <f t="shared" si="6"/>
        <v>0</v>
      </c>
      <c r="AX52" s="64">
        <f t="shared" si="14"/>
        <v>0</v>
      </c>
      <c r="AY52" s="99">
        <f t="shared" si="7"/>
        <v>0</v>
      </c>
      <c r="AZ52" s="76">
        <f t="shared" si="8"/>
        <v>0</v>
      </c>
    </row>
    <row r="53" spans="2:52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3"/>
      <c r="M53" s="104" t="s">
        <v>55</v>
      </c>
      <c r="N53" s="105">
        <f>SUM(N26:N52)</f>
        <v>124.196</v>
      </c>
      <c r="O53" s="106"/>
      <c r="P53" s="107"/>
      <c r="Q53" s="108"/>
      <c r="R53" s="108"/>
      <c r="S53" s="108"/>
      <c r="T53" s="108"/>
      <c r="U53" s="108"/>
      <c r="V53" s="108"/>
      <c r="W53" s="108"/>
      <c r="X53" s="108"/>
      <c r="Y53" s="109">
        <f>SUM(Y26:Y52)</f>
        <v>102.6015</v>
      </c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2">
        <f>SUM(AL26:AL52)</f>
        <v>133.39250000000001</v>
      </c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2">
        <f>SUM(AW26:AW52)</f>
        <v>118.05200000000001</v>
      </c>
      <c r="AX53" s="111"/>
      <c r="AY53" s="113"/>
      <c r="AZ53" s="114"/>
    </row>
    <row r="55" spans="2:52" x14ac:dyDescent="0.25">
      <c r="B55" s="148">
        <f>N53+Y53</f>
        <v>226.79750000000001</v>
      </c>
    </row>
    <row r="56" spans="2:52" x14ac:dyDescent="0.25">
      <c r="B56" s="148">
        <f>AL53+AW53</f>
        <v>251.44450000000001</v>
      </c>
    </row>
    <row r="59" spans="2:52" s="79" customFormat="1" x14ac:dyDescent="0.25">
      <c r="AZ59" s="80"/>
    </row>
  </sheetData>
  <mergeCells count="77">
    <mergeCell ref="AV25:AX25"/>
    <mergeCell ref="AX18:AX23"/>
    <mergeCell ref="B53:C53"/>
    <mergeCell ref="B18:B25"/>
    <mergeCell ref="C18:C25"/>
    <mergeCell ref="F18:F23"/>
    <mergeCell ref="G18:G23"/>
    <mergeCell ref="F24:L24"/>
    <mergeCell ref="H18:H23"/>
    <mergeCell ref="L18:L23"/>
    <mergeCell ref="I18:I23"/>
    <mergeCell ref="AF18:AF23"/>
    <mergeCell ref="AW18:AW23"/>
    <mergeCell ref="K18:K23"/>
    <mergeCell ref="AL18:AL23"/>
    <mergeCell ref="AM18:AM23"/>
    <mergeCell ref="AN18:AN23"/>
    <mergeCell ref="AO18:AO23"/>
    <mergeCell ref="AV24:AX24"/>
    <mergeCell ref="AQ18:AQ23"/>
    <mergeCell ref="AR18:AR23"/>
    <mergeCell ref="AS18:AS23"/>
    <mergeCell ref="AU18:AU23"/>
    <mergeCell ref="AV18:AV23"/>
    <mergeCell ref="AT18:AT23"/>
    <mergeCell ref="AN24:AU24"/>
    <mergeCell ref="AP18:AP23"/>
    <mergeCell ref="AN17:AX17"/>
    <mergeCell ref="AY17:AY25"/>
    <mergeCell ref="M18:M23"/>
    <mergeCell ref="N18:N23"/>
    <mergeCell ref="O18:O23"/>
    <mergeCell ref="P18:P23"/>
    <mergeCell ref="Q18:Q23"/>
    <mergeCell ref="AJ18:AJ23"/>
    <mergeCell ref="S18:S23"/>
    <mergeCell ref="T18:T23"/>
    <mergeCell ref="U18:U23"/>
    <mergeCell ref="W18:W23"/>
    <mergeCell ref="X18:X23"/>
    <mergeCell ref="Y18:Y23"/>
    <mergeCell ref="Z18:Z23"/>
    <mergeCell ref="AD18:AD23"/>
    <mergeCell ref="V18:V23"/>
    <mergeCell ref="AH18:AH23"/>
    <mergeCell ref="M25:O25"/>
    <mergeCell ref="X25:Z25"/>
    <mergeCell ref="AK25:AM25"/>
    <mergeCell ref="AD24:AJ24"/>
    <mergeCell ref="AK24:AM24"/>
    <mergeCell ref="AK18:AK23"/>
    <mergeCell ref="M24:O24"/>
    <mergeCell ref="P24:W24"/>
    <mergeCell ref="X24:Z24"/>
    <mergeCell ref="AI18:AI23"/>
    <mergeCell ref="B8:AZ8"/>
    <mergeCell ref="B2:F2"/>
    <mergeCell ref="C4:F4"/>
    <mergeCell ref="G4:L4"/>
    <mergeCell ref="AE4:AJ4"/>
    <mergeCell ref="B6:L6"/>
    <mergeCell ref="B9:AZ9"/>
    <mergeCell ref="B10:AZ10"/>
    <mergeCell ref="B11:AZ11"/>
    <mergeCell ref="B13:C13"/>
    <mergeCell ref="B16:C16"/>
    <mergeCell ref="F16:AA16"/>
    <mergeCell ref="AD16:AY16"/>
    <mergeCell ref="AZ16:AZ25"/>
    <mergeCell ref="F17:O17"/>
    <mergeCell ref="P17:Z17"/>
    <mergeCell ref="R18:R23"/>
    <mergeCell ref="AA17:AA25"/>
    <mergeCell ref="AD17:AM17"/>
    <mergeCell ref="AE18:AE23"/>
    <mergeCell ref="AG18:AG23"/>
    <mergeCell ref="J18:J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9"/>
  <sheetViews>
    <sheetView topLeftCell="J17" zoomScale="90" zoomScaleNormal="90" workbookViewId="0">
      <selection activeCell="Y30" sqref="Y30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3" width="5.5703125" style="77" customWidth="1"/>
    <col min="14" max="14" width="6.5703125" style="77" customWidth="1"/>
    <col min="15" max="15" width="6.85546875" style="77" customWidth="1"/>
    <col min="16" max="19" width="5.5703125" style="77" customWidth="1"/>
    <col min="20" max="20" width="4.85546875" style="77" customWidth="1"/>
    <col min="21" max="25" width="5.5703125" style="77" customWidth="1"/>
    <col min="26" max="26" width="6.42578125" style="77" customWidth="1"/>
    <col min="27" max="27" width="7.140625" style="77" customWidth="1"/>
    <col min="28" max="28" width="7.42578125" style="77" customWidth="1"/>
    <col min="29" max="30" width="5.5703125" style="77" hidden="1" customWidth="1"/>
    <col min="31" max="38" width="5.5703125" style="77" customWidth="1"/>
    <col min="39" max="39" width="6.28515625" style="77" customWidth="1"/>
    <col min="40" max="40" width="6.5703125" style="77" customWidth="1"/>
    <col min="41" max="50" width="5.5703125" style="77" customWidth="1"/>
    <col min="51" max="51" width="6.42578125" style="77" customWidth="1"/>
    <col min="52" max="52" width="9" style="77" customWidth="1"/>
    <col min="53" max="53" width="8.140625" style="77" customWidth="1"/>
    <col min="54" max="54" width="9.5703125" style="80" customWidth="1"/>
    <col min="55" max="16384" width="8.7109375" style="77"/>
  </cols>
  <sheetData>
    <row r="1" spans="2:54" s="79" customFormat="1" x14ac:dyDescent="0.25">
      <c r="BB1" s="80"/>
    </row>
    <row r="2" spans="2:54" s="79" customFormat="1" x14ac:dyDescent="0.25">
      <c r="B2" s="236" t="s">
        <v>0</v>
      </c>
      <c r="C2" s="236"/>
      <c r="D2" s="236"/>
      <c r="E2" s="236"/>
      <c r="F2" s="236"/>
      <c r="BB2" s="80"/>
    </row>
    <row r="3" spans="2:54" s="79" customFormat="1" x14ac:dyDescent="0.25">
      <c r="BB3" s="80"/>
    </row>
    <row r="4" spans="2:54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L4" s="237"/>
      <c r="AF4" s="237" t="s">
        <v>3</v>
      </c>
      <c r="AG4" s="237"/>
      <c r="AH4" s="237"/>
      <c r="AI4" s="237"/>
      <c r="AJ4" s="237"/>
      <c r="AK4" s="237"/>
      <c r="BB4" s="80"/>
    </row>
    <row r="5" spans="2:54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AE5" s="81"/>
      <c r="AF5" s="81"/>
      <c r="AG5" s="81"/>
      <c r="AH5" s="81"/>
      <c r="AI5" s="81"/>
      <c r="AJ5" s="81"/>
      <c r="AK5" s="81"/>
      <c r="BB5" s="80"/>
    </row>
    <row r="6" spans="2:54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BB6" s="80"/>
    </row>
    <row r="8" spans="2:54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</row>
    <row r="9" spans="2:54" s="82" customFormat="1" x14ac:dyDescent="0.25">
      <c r="B9" s="215" t="s">
        <v>172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</row>
    <row r="10" spans="2:54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</row>
    <row r="11" spans="2:54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</row>
    <row r="13" spans="2:54" x14ac:dyDescent="0.25">
      <c r="B13" s="217" t="s">
        <v>6</v>
      </c>
      <c r="C13" s="217"/>
    </row>
    <row r="14" spans="2:54" x14ac:dyDescent="0.25">
      <c r="B14" s="116"/>
      <c r="C14" s="116"/>
    </row>
    <row r="15" spans="2:54" ht="16.5" thickBot="1" x14ac:dyDescent="0.3">
      <c r="B15" s="116"/>
      <c r="C15" s="116"/>
    </row>
    <row r="16" spans="2:54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1"/>
      <c r="AC16" s="86"/>
      <c r="AD16" s="84"/>
      <c r="AE16" s="222" t="s">
        <v>60</v>
      </c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4" t="s">
        <v>62</v>
      </c>
    </row>
    <row r="17" spans="2:54" s="87" customFormat="1" ht="14.45" customHeight="1" x14ac:dyDescent="0.2">
      <c r="B17" s="117"/>
      <c r="C17" s="117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7"/>
      <c r="O17" s="228"/>
      <c r="P17" s="229" t="s">
        <v>21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232" t="s">
        <v>59</v>
      </c>
      <c r="AC17" s="86"/>
      <c r="AD17" s="84"/>
      <c r="AE17" s="226" t="s">
        <v>6</v>
      </c>
      <c r="AF17" s="227"/>
      <c r="AG17" s="227"/>
      <c r="AH17" s="227"/>
      <c r="AI17" s="227"/>
      <c r="AJ17" s="227"/>
      <c r="AK17" s="227"/>
      <c r="AL17" s="227"/>
      <c r="AM17" s="227"/>
      <c r="AN17" s="228"/>
      <c r="AO17" s="229" t="s">
        <v>21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1"/>
      <c r="BA17" s="238" t="s">
        <v>63</v>
      </c>
      <c r="BB17" s="225"/>
    </row>
    <row r="18" spans="2:54" ht="15" customHeight="1" x14ac:dyDescent="0.2">
      <c r="B18" s="194" t="s">
        <v>9</v>
      </c>
      <c r="C18" s="210" t="s">
        <v>10</v>
      </c>
      <c r="D18" s="58"/>
      <c r="E18" s="70"/>
      <c r="F18" s="211" t="s">
        <v>142</v>
      </c>
      <c r="G18" s="194" t="s">
        <v>143</v>
      </c>
      <c r="H18" s="194" t="s">
        <v>144</v>
      </c>
      <c r="I18" s="194" t="s">
        <v>145</v>
      </c>
      <c r="J18" s="194" t="s">
        <v>22</v>
      </c>
      <c r="K18" s="194" t="s">
        <v>102</v>
      </c>
      <c r="L18" s="194" t="s">
        <v>177</v>
      </c>
      <c r="M18" s="194" t="s">
        <v>11</v>
      </c>
      <c r="N18" s="194" t="s">
        <v>54</v>
      </c>
      <c r="O18" s="200" t="s">
        <v>57</v>
      </c>
      <c r="P18" s="211" t="s">
        <v>146</v>
      </c>
      <c r="Q18" s="194" t="s">
        <v>147</v>
      </c>
      <c r="R18" s="194" t="s">
        <v>148</v>
      </c>
      <c r="S18" s="194" t="s">
        <v>149</v>
      </c>
      <c r="T18" s="194" t="s">
        <v>37</v>
      </c>
      <c r="U18" s="194" t="s">
        <v>38</v>
      </c>
      <c r="V18" s="194" t="s">
        <v>22</v>
      </c>
      <c r="W18" s="194" t="s">
        <v>23</v>
      </c>
      <c r="X18" s="194" t="s">
        <v>102</v>
      </c>
      <c r="Y18" s="194" t="s">
        <v>11</v>
      </c>
      <c r="Z18" s="194" t="s">
        <v>12</v>
      </c>
      <c r="AA18" s="235" t="s">
        <v>58</v>
      </c>
      <c r="AB18" s="233"/>
      <c r="AC18" s="74"/>
      <c r="AD18" s="58"/>
      <c r="AE18" s="211" t="s">
        <v>142</v>
      </c>
      <c r="AF18" s="194" t="s">
        <v>143</v>
      </c>
      <c r="AG18" s="194" t="s">
        <v>144</v>
      </c>
      <c r="AH18" s="194" t="s">
        <v>145</v>
      </c>
      <c r="AI18" s="194" t="s">
        <v>22</v>
      </c>
      <c r="AJ18" s="194" t="s">
        <v>102</v>
      </c>
      <c r="AK18" s="194" t="s">
        <v>177</v>
      </c>
      <c r="AL18" s="194" t="s">
        <v>53</v>
      </c>
      <c r="AM18" s="194" t="s">
        <v>54</v>
      </c>
      <c r="AN18" s="200" t="s">
        <v>57</v>
      </c>
      <c r="AO18" s="211" t="s">
        <v>146</v>
      </c>
      <c r="AP18" s="194" t="s">
        <v>147</v>
      </c>
      <c r="AQ18" s="194" t="s">
        <v>148</v>
      </c>
      <c r="AR18" s="194" t="s">
        <v>149</v>
      </c>
      <c r="AS18" s="194" t="s">
        <v>37</v>
      </c>
      <c r="AT18" s="194" t="s">
        <v>38</v>
      </c>
      <c r="AU18" s="194" t="s">
        <v>22</v>
      </c>
      <c r="AV18" s="194" t="s">
        <v>23</v>
      </c>
      <c r="AW18" s="194" t="s">
        <v>102</v>
      </c>
      <c r="AX18" s="212" t="s">
        <v>11</v>
      </c>
      <c r="AY18" s="212" t="s">
        <v>12</v>
      </c>
      <c r="AZ18" s="235" t="s">
        <v>58</v>
      </c>
      <c r="BA18" s="239"/>
      <c r="BB18" s="225"/>
    </row>
    <row r="19" spans="2:54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194"/>
      <c r="O19" s="201"/>
      <c r="P19" s="211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235"/>
      <c r="AB19" s="233"/>
      <c r="AC19" s="89"/>
      <c r="AD19" s="90"/>
      <c r="AE19" s="211"/>
      <c r="AF19" s="194"/>
      <c r="AG19" s="194"/>
      <c r="AH19" s="194"/>
      <c r="AI19" s="194"/>
      <c r="AJ19" s="194"/>
      <c r="AK19" s="194"/>
      <c r="AL19" s="194"/>
      <c r="AM19" s="194"/>
      <c r="AN19" s="201"/>
      <c r="AO19" s="211"/>
      <c r="AP19" s="194"/>
      <c r="AQ19" s="194"/>
      <c r="AR19" s="194"/>
      <c r="AS19" s="194"/>
      <c r="AT19" s="194"/>
      <c r="AU19" s="194"/>
      <c r="AV19" s="194"/>
      <c r="AW19" s="194"/>
      <c r="AX19" s="213"/>
      <c r="AY19" s="213"/>
      <c r="AZ19" s="235"/>
      <c r="BA19" s="239"/>
      <c r="BB19" s="225"/>
    </row>
    <row r="20" spans="2:54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194"/>
      <c r="O20" s="201"/>
      <c r="P20" s="211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235"/>
      <c r="AB20" s="233"/>
      <c r="AC20" s="89"/>
      <c r="AD20" s="90"/>
      <c r="AE20" s="211"/>
      <c r="AF20" s="194"/>
      <c r="AG20" s="194"/>
      <c r="AH20" s="194"/>
      <c r="AI20" s="194"/>
      <c r="AJ20" s="194"/>
      <c r="AK20" s="194"/>
      <c r="AL20" s="194"/>
      <c r="AM20" s="194"/>
      <c r="AN20" s="201"/>
      <c r="AO20" s="211"/>
      <c r="AP20" s="194"/>
      <c r="AQ20" s="194"/>
      <c r="AR20" s="194"/>
      <c r="AS20" s="194"/>
      <c r="AT20" s="194"/>
      <c r="AU20" s="194"/>
      <c r="AV20" s="194"/>
      <c r="AW20" s="194"/>
      <c r="AX20" s="213"/>
      <c r="AY20" s="213"/>
      <c r="AZ20" s="235"/>
      <c r="BA20" s="239"/>
      <c r="BB20" s="225"/>
    </row>
    <row r="21" spans="2:54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194"/>
      <c r="O21" s="201"/>
      <c r="P21" s="211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235"/>
      <c r="AB21" s="233"/>
      <c r="AC21" s="89"/>
      <c r="AD21" s="90"/>
      <c r="AE21" s="211"/>
      <c r="AF21" s="194"/>
      <c r="AG21" s="194"/>
      <c r="AH21" s="194"/>
      <c r="AI21" s="194"/>
      <c r="AJ21" s="194"/>
      <c r="AK21" s="194"/>
      <c r="AL21" s="194"/>
      <c r="AM21" s="194"/>
      <c r="AN21" s="201"/>
      <c r="AO21" s="211"/>
      <c r="AP21" s="194"/>
      <c r="AQ21" s="194"/>
      <c r="AR21" s="194"/>
      <c r="AS21" s="194"/>
      <c r="AT21" s="194"/>
      <c r="AU21" s="194"/>
      <c r="AV21" s="194"/>
      <c r="AW21" s="194"/>
      <c r="AX21" s="213"/>
      <c r="AY21" s="213"/>
      <c r="AZ21" s="235"/>
      <c r="BA21" s="239"/>
      <c r="BB21" s="225"/>
    </row>
    <row r="22" spans="2:54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194"/>
      <c r="O22" s="201"/>
      <c r="P22" s="211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235"/>
      <c r="AB22" s="233"/>
      <c r="AC22" s="89"/>
      <c r="AD22" s="90"/>
      <c r="AE22" s="211"/>
      <c r="AF22" s="194"/>
      <c r="AG22" s="194"/>
      <c r="AH22" s="194"/>
      <c r="AI22" s="194"/>
      <c r="AJ22" s="194"/>
      <c r="AK22" s="194"/>
      <c r="AL22" s="194"/>
      <c r="AM22" s="194"/>
      <c r="AN22" s="201"/>
      <c r="AO22" s="211"/>
      <c r="AP22" s="194"/>
      <c r="AQ22" s="194"/>
      <c r="AR22" s="194"/>
      <c r="AS22" s="194"/>
      <c r="AT22" s="194"/>
      <c r="AU22" s="194"/>
      <c r="AV22" s="194"/>
      <c r="AW22" s="194"/>
      <c r="AX22" s="213"/>
      <c r="AY22" s="213"/>
      <c r="AZ22" s="235"/>
      <c r="BA22" s="239"/>
      <c r="BB22" s="225"/>
    </row>
    <row r="23" spans="2:54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194"/>
      <c r="O23" s="202"/>
      <c r="P23" s="211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235"/>
      <c r="AB23" s="233"/>
      <c r="AC23" s="89"/>
      <c r="AD23" s="90"/>
      <c r="AE23" s="211"/>
      <c r="AF23" s="194"/>
      <c r="AG23" s="194"/>
      <c r="AH23" s="194"/>
      <c r="AI23" s="194"/>
      <c r="AJ23" s="194"/>
      <c r="AK23" s="194"/>
      <c r="AL23" s="194"/>
      <c r="AM23" s="194"/>
      <c r="AN23" s="202"/>
      <c r="AO23" s="211"/>
      <c r="AP23" s="194"/>
      <c r="AQ23" s="194"/>
      <c r="AR23" s="194"/>
      <c r="AS23" s="194"/>
      <c r="AT23" s="194"/>
      <c r="AU23" s="194"/>
      <c r="AV23" s="194"/>
      <c r="AW23" s="194"/>
      <c r="AX23" s="214"/>
      <c r="AY23" s="214"/>
      <c r="AZ23" s="235"/>
      <c r="BA23" s="239"/>
      <c r="BB23" s="225"/>
    </row>
    <row r="24" spans="2:54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/>
      <c r="M24" s="204" t="s">
        <v>56</v>
      </c>
      <c r="N24" s="204"/>
      <c r="O24" s="205"/>
      <c r="P24" s="206" t="s">
        <v>13</v>
      </c>
      <c r="Q24" s="198"/>
      <c r="R24" s="198"/>
      <c r="S24" s="198"/>
      <c r="T24" s="198"/>
      <c r="U24" s="198"/>
      <c r="V24" s="198"/>
      <c r="W24" s="198"/>
      <c r="X24" s="207"/>
      <c r="Y24" s="197" t="s">
        <v>56</v>
      </c>
      <c r="Z24" s="198"/>
      <c r="AA24" s="199"/>
      <c r="AB24" s="233"/>
      <c r="AC24" s="89"/>
      <c r="AD24" s="90"/>
      <c r="AE24" s="203" t="s">
        <v>13</v>
      </c>
      <c r="AF24" s="204"/>
      <c r="AG24" s="204"/>
      <c r="AH24" s="204"/>
      <c r="AI24" s="204"/>
      <c r="AJ24" s="204"/>
      <c r="AK24" s="204"/>
      <c r="AL24" s="204" t="s">
        <v>56</v>
      </c>
      <c r="AM24" s="204"/>
      <c r="AN24" s="205"/>
      <c r="AO24" s="206" t="s">
        <v>13</v>
      </c>
      <c r="AP24" s="198"/>
      <c r="AQ24" s="198"/>
      <c r="AR24" s="198"/>
      <c r="AS24" s="198"/>
      <c r="AT24" s="198"/>
      <c r="AU24" s="198"/>
      <c r="AV24" s="198"/>
      <c r="AW24" s="198"/>
      <c r="AX24" s="197" t="s">
        <v>56</v>
      </c>
      <c r="AY24" s="198"/>
      <c r="AZ24" s="199"/>
      <c r="BA24" s="239"/>
      <c r="BB24" s="225"/>
    </row>
    <row r="25" spans="2:54" ht="14.45" customHeight="1" x14ac:dyDescent="0.2">
      <c r="B25" s="194"/>
      <c r="C25" s="210"/>
      <c r="D25" s="58" t="s">
        <v>14</v>
      </c>
      <c r="E25" s="70" t="s">
        <v>15</v>
      </c>
      <c r="F25" s="91">
        <v>80</v>
      </c>
      <c r="G25" s="115">
        <v>70</v>
      </c>
      <c r="H25" s="115">
        <v>150</v>
      </c>
      <c r="I25" s="115">
        <v>200</v>
      </c>
      <c r="J25" s="139">
        <v>40</v>
      </c>
      <c r="K25" s="143">
        <v>250</v>
      </c>
      <c r="L25" s="115">
        <v>2</v>
      </c>
      <c r="M25" s="195">
        <v>28</v>
      </c>
      <c r="N25" s="195"/>
      <c r="O25" s="196"/>
      <c r="P25" s="91">
        <v>80</v>
      </c>
      <c r="Q25" s="115">
        <v>250</v>
      </c>
      <c r="R25" s="115">
        <v>300</v>
      </c>
      <c r="S25" s="115">
        <v>15</v>
      </c>
      <c r="T25" s="115">
        <v>120</v>
      </c>
      <c r="U25" s="115">
        <v>200</v>
      </c>
      <c r="V25" s="115">
        <v>50</v>
      </c>
      <c r="W25" s="139">
        <v>50</v>
      </c>
      <c r="X25" s="115">
        <v>250</v>
      </c>
      <c r="Y25" s="241">
        <v>28</v>
      </c>
      <c r="Z25" s="242"/>
      <c r="AA25" s="243"/>
      <c r="AB25" s="234"/>
      <c r="AC25" s="74" t="s">
        <v>14</v>
      </c>
      <c r="AD25" s="58" t="s">
        <v>15</v>
      </c>
      <c r="AE25" s="91">
        <v>100</v>
      </c>
      <c r="AF25" s="115">
        <v>70</v>
      </c>
      <c r="AG25" s="115">
        <v>170</v>
      </c>
      <c r="AH25" s="115">
        <v>200</v>
      </c>
      <c r="AI25" s="139">
        <v>50</v>
      </c>
      <c r="AJ25" s="143">
        <v>250</v>
      </c>
      <c r="AK25" s="115">
        <v>3</v>
      </c>
      <c r="AL25" s="195">
        <v>7</v>
      </c>
      <c r="AM25" s="195"/>
      <c r="AN25" s="196"/>
      <c r="AO25" s="91">
        <v>120</v>
      </c>
      <c r="AP25" s="115">
        <v>300</v>
      </c>
      <c r="AQ25" s="115">
        <v>320</v>
      </c>
      <c r="AR25" s="115">
        <v>30</v>
      </c>
      <c r="AS25" s="115">
        <v>120</v>
      </c>
      <c r="AT25" s="115">
        <v>200</v>
      </c>
      <c r="AU25" s="115">
        <v>70</v>
      </c>
      <c r="AV25" s="139">
        <v>70</v>
      </c>
      <c r="AW25" s="115">
        <v>250</v>
      </c>
      <c r="AX25" s="241">
        <v>7</v>
      </c>
      <c r="AY25" s="242"/>
      <c r="AZ25" s="243"/>
      <c r="BA25" s="240"/>
      <c r="BB25" s="225"/>
    </row>
    <row r="26" spans="2:54" x14ac:dyDescent="0.25">
      <c r="B26" s="58" t="s">
        <v>150</v>
      </c>
      <c r="C26" s="33">
        <v>190</v>
      </c>
      <c r="D26" s="58">
        <v>53.5</v>
      </c>
      <c r="E26" s="70">
        <v>50</v>
      </c>
      <c r="F26" s="57">
        <v>107.2</v>
      </c>
      <c r="G26" s="58"/>
      <c r="H26" s="58"/>
      <c r="I26" s="58"/>
      <c r="J26" s="58"/>
      <c r="K26" s="58"/>
      <c r="L26" s="58"/>
      <c r="M26" s="58">
        <f t="shared" ref="M26:M52" si="0">SUM(F26:L26)</f>
        <v>107.2</v>
      </c>
      <c r="N26" s="33">
        <f>C26*M26/1000</f>
        <v>20.367999999999999</v>
      </c>
      <c r="O26" s="71">
        <f>M26*$M$25/1000</f>
        <v>3.0015999999999998</v>
      </c>
      <c r="P26" s="57"/>
      <c r="Q26" s="58"/>
      <c r="R26" s="58"/>
      <c r="S26" s="58"/>
      <c r="T26" s="58"/>
      <c r="U26" s="58"/>
      <c r="V26" s="58"/>
      <c r="W26" s="58"/>
      <c r="X26" s="58"/>
      <c r="Y26" s="58">
        <f t="shared" ref="Y26:Y52" si="1">SUM(P26:X26)</f>
        <v>0</v>
      </c>
      <c r="Z26" s="33">
        <f t="shared" ref="Z26:Z52" si="2">C26*Y26/1000</f>
        <v>0</v>
      </c>
      <c r="AA26" s="72">
        <f>Y26*$Y$25/1000</f>
        <v>0</v>
      </c>
      <c r="AB26" s="73">
        <f t="shared" ref="AB26:AB52" si="3">O26+AA26</f>
        <v>3.0015999999999998</v>
      </c>
      <c r="AC26" s="74">
        <v>53.5</v>
      </c>
      <c r="AD26" s="58">
        <v>50</v>
      </c>
      <c r="AE26" s="57">
        <v>134</v>
      </c>
      <c r="AF26" s="58"/>
      <c r="AG26" s="58"/>
      <c r="AH26" s="58"/>
      <c r="AI26" s="58"/>
      <c r="AJ26" s="58"/>
      <c r="AK26" s="58"/>
      <c r="AL26" s="58">
        <f t="shared" ref="AL26:AL52" si="4">SUM(AE26:AK26)</f>
        <v>134</v>
      </c>
      <c r="AM26" s="33">
        <f t="shared" ref="AM26:AM52" si="5">C26*AL26/1000</f>
        <v>25.46</v>
      </c>
      <c r="AN26" s="71">
        <f>AL26*$AL$25/1000</f>
        <v>0.93799999999999994</v>
      </c>
      <c r="AO26" s="57"/>
      <c r="AP26" s="58"/>
      <c r="AQ26" s="58"/>
      <c r="AR26" s="58"/>
      <c r="AS26" s="58"/>
      <c r="AT26" s="58"/>
      <c r="AU26" s="58"/>
      <c r="AV26" s="58"/>
      <c r="AW26" s="58"/>
      <c r="AX26" s="58">
        <f t="shared" ref="AX26:AX52" si="6">SUM(AO26:AW26)</f>
        <v>0</v>
      </c>
      <c r="AY26" s="33">
        <f t="shared" ref="AY26:AY52" si="7">C26*AX26/1000</f>
        <v>0</v>
      </c>
      <c r="AZ26" s="72">
        <f>AX26*$AX$25/1000</f>
        <v>0</v>
      </c>
      <c r="BA26" s="75">
        <f t="shared" ref="BA26:BA52" si="8">AN26+AZ26</f>
        <v>0.93799999999999994</v>
      </c>
      <c r="BB26" s="76">
        <f t="shared" ref="BB26:BB52" si="9">AB26+BA26</f>
        <v>3.9395999999999995</v>
      </c>
    </row>
    <row r="27" spans="2:54" x14ac:dyDescent="0.25">
      <c r="B27" s="58" t="s">
        <v>93</v>
      </c>
      <c r="C27" s="33">
        <v>50</v>
      </c>
      <c r="D27" s="58">
        <v>66</v>
      </c>
      <c r="E27" s="70">
        <v>48.5</v>
      </c>
      <c r="F27" s="57">
        <v>22.4</v>
      </c>
      <c r="G27" s="58"/>
      <c r="H27" s="58"/>
      <c r="I27" s="58"/>
      <c r="J27" s="58"/>
      <c r="K27" s="58"/>
      <c r="L27" s="58"/>
      <c r="M27" s="58">
        <f t="shared" si="0"/>
        <v>22.4</v>
      </c>
      <c r="N27" s="33">
        <f t="shared" ref="N27:N52" si="10">C27*M27/1000</f>
        <v>1.1200000000000001</v>
      </c>
      <c r="O27" s="71">
        <f t="shared" ref="O27:O52" si="11">M27*$M$25/1000</f>
        <v>0.62719999999999998</v>
      </c>
      <c r="P27" s="57"/>
      <c r="Q27" s="58"/>
      <c r="R27" s="58"/>
      <c r="S27" s="58"/>
      <c r="T27" s="58"/>
      <c r="U27" s="58"/>
      <c r="V27" s="58"/>
      <c r="W27" s="58"/>
      <c r="X27" s="58"/>
      <c r="Y27" s="58">
        <f t="shared" si="1"/>
        <v>0</v>
      </c>
      <c r="Z27" s="33">
        <f t="shared" si="2"/>
        <v>0</v>
      </c>
      <c r="AA27" s="72">
        <f t="shared" ref="AA27:AA52" si="12">Y27*$Y$25/1000</f>
        <v>0</v>
      </c>
      <c r="AB27" s="73">
        <f t="shared" si="3"/>
        <v>0.62719999999999998</v>
      </c>
      <c r="AC27" s="74">
        <v>88</v>
      </c>
      <c r="AD27" s="58">
        <v>64.8</v>
      </c>
      <c r="AE27" s="57">
        <v>28</v>
      </c>
      <c r="AF27" s="58"/>
      <c r="AG27" s="58"/>
      <c r="AH27" s="58"/>
      <c r="AI27" s="58"/>
      <c r="AJ27" s="58"/>
      <c r="AK27" s="58"/>
      <c r="AL27" s="58">
        <f t="shared" si="4"/>
        <v>28</v>
      </c>
      <c r="AM27" s="33">
        <f t="shared" si="5"/>
        <v>1.4</v>
      </c>
      <c r="AN27" s="71">
        <f t="shared" ref="AN27:AN52" si="13">AL27*$AL$25/1000</f>
        <v>0.19600000000000001</v>
      </c>
      <c r="AO27" s="57"/>
      <c r="AP27" s="58"/>
      <c r="AQ27" s="58"/>
      <c r="AR27" s="58"/>
      <c r="AS27" s="58"/>
      <c r="AT27" s="58"/>
      <c r="AU27" s="58"/>
      <c r="AV27" s="58"/>
      <c r="AW27" s="58"/>
      <c r="AX27" s="58">
        <f t="shared" si="6"/>
        <v>0</v>
      </c>
      <c r="AY27" s="33">
        <f t="shared" si="7"/>
        <v>0</v>
      </c>
      <c r="AZ27" s="72">
        <f t="shared" ref="AZ27:AZ52" si="14">AX27*$AX$25/1000</f>
        <v>0</v>
      </c>
      <c r="BA27" s="75">
        <f t="shared" si="8"/>
        <v>0.19600000000000001</v>
      </c>
      <c r="BB27" s="76">
        <f t="shared" si="9"/>
        <v>0.82319999999999993</v>
      </c>
    </row>
    <row r="28" spans="2:54" x14ac:dyDescent="0.25">
      <c r="B28" s="58" t="s">
        <v>46</v>
      </c>
      <c r="C28" s="33">
        <v>45</v>
      </c>
      <c r="D28" s="58">
        <v>6</v>
      </c>
      <c r="E28" s="70">
        <v>6</v>
      </c>
      <c r="F28" s="57">
        <v>10.4</v>
      </c>
      <c r="G28" s="58"/>
      <c r="H28" s="58"/>
      <c r="I28" s="58"/>
      <c r="J28" s="58"/>
      <c r="K28" s="58"/>
      <c r="L28" s="58"/>
      <c r="M28" s="58">
        <f t="shared" si="0"/>
        <v>10.4</v>
      </c>
      <c r="N28" s="33">
        <f t="shared" si="10"/>
        <v>0.46800000000000003</v>
      </c>
      <c r="O28" s="71">
        <f t="shared" si="11"/>
        <v>0.29120000000000001</v>
      </c>
      <c r="P28" s="57"/>
      <c r="Q28" s="58">
        <v>12</v>
      </c>
      <c r="R28" s="58"/>
      <c r="S28" s="58"/>
      <c r="T28" s="58"/>
      <c r="U28" s="58"/>
      <c r="V28" s="58"/>
      <c r="W28" s="58"/>
      <c r="X28" s="58"/>
      <c r="Y28" s="58">
        <f t="shared" si="1"/>
        <v>12</v>
      </c>
      <c r="Z28" s="33">
        <f t="shared" si="2"/>
        <v>0.54</v>
      </c>
      <c r="AA28" s="72">
        <f t="shared" si="12"/>
        <v>0.33600000000000002</v>
      </c>
      <c r="AB28" s="73">
        <f t="shared" si="3"/>
        <v>0.62719999999999998</v>
      </c>
      <c r="AC28" s="74">
        <v>8</v>
      </c>
      <c r="AD28" s="58">
        <v>8</v>
      </c>
      <c r="AE28" s="57">
        <v>13</v>
      </c>
      <c r="AF28" s="58"/>
      <c r="AG28" s="58"/>
      <c r="AH28" s="58"/>
      <c r="AI28" s="58"/>
      <c r="AJ28" s="58"/>
      <c r="AK28" s="58"/>
      <c r="AL28" s="58">
        <f t="shared" si="4"/>
        <v>13</v>
      </c>
      <c r="AM28" s="33">
        <f t="shared" si="5"/>
        <v>0.58499999999999996</v>
      </c>
      <c r="AN28" s="71">
        <f t="shared" si="13"/>
        <v>9.0999999999999998E-2</v>
      </c>
      <c r="AO28" s="57"/>
      <c r="AP28" s="58">
        <v>14.4</v>
      </c>
      <c r="AQ28" s="58"/>
      <c r="AR28" s="58"/>
      <c r="AS28" s="58"/>
      <c r="AT28" s="58"/>
      <c r="AU28" s="58"/>
      <c r="AV28" s="58"/>
      <c r="AW28" s="58"/>
      <c r="AX28" s="58">
        <f t="shared" si="6"/>
        <v>14.4</v>
      </c>
      <c r="AY28" s="33">
        <f t="shared" si="7"/>
        <v>0.64800000000000002</v>
      </c>
      <c r="AZ28" s="72">
        <f t="shared" si="14"/>
        <v>0.1008</v>
      </c>
      <c r="BA28" s="75">
        <f t="shared" si="8"/>
        <v>0.1918</v>
      </c>
      <c r="BB28" s="76">
        <f t="shared" si="9"/>
        <v>0.81899999999999995</v>
      </c>
    </row>
    <row r="29" spans="2:54" x14ac:dyDescent="0.25">
      <c r="B29" s="58" t="s">
        <v>47</v>
      </c>
      <c r="C29" s="33">
        <v>130</v>
      </c>
      <c r="D29" s="58">
        <v>7.2</v>
      </c>
      <c r="E29" s="70">
        <v>6</v>
      </c>
      <c r="F29" s="57">
        <v>8.8000000000000007</v>
      </c>
      <c r="G29" s="58"/>
      <c r="H29" s="58"/>
      <c r="I29" s="58"/>
      <c r="J29" s="58"/>
      <c r="K29" s="58"/>
      <c r="L29" s="58"/>
      <c r="M29" s="58">
        <f t="shared" si="0"/>
        <v>8.8000000000000007</v>
      </c>
      <c r="N29" s="33">
        <f t="shared" si="10"/>
        <v>1.1439999999999999</v>
      </c>
      <c r="O29" s="71">
        <f t="shared" si="11"/>
        <v>0.24640000000000004</v>
      </c>
      <c r="P29" s="57"/>
      <c r="Q29" s="58"/>
      <c r="R29" s="58"/>
      <c r="S29" s="58"/>
      <c r="T29" s="58"/>
      <c r="U29" s="58"/>
      <c r="V29" s="58"/>
      <c r="W29" s="58"/>
      <c r="X29" s="58"/>
      <c r="Y29" s="58">
        <f t="shared" si="1"/>
        <v>0</v>
      </c>
      <c r="Z29" s="33">
        <f t="shared" si="2"/>
        <v>0</v>
      </c>
      <c r="AA29" s="72">
        <f t="shared" si="12"/>
        <v>0</v>
      </c>
      <c r="AB29" s="73">
        <f t="shared" si="3"/>
        <v>0.24640000000000004</v>
      </c>
      <c r="AC29" s="74">
        <v>9.6</v>
      </c>
      <c r="AD29" s="58">
        <v>8</v>
      </c>
      <c r="AE29" s="57">
        <v>11</v>
      </c>
      <c r="AF29" s="58"/>
      <c r="AG29" s="58"/>
      <c r="AH29" s="58"/>
      <c r="AI29" s="58"/>
      <c r="AJ29" s="58"/>
      <c r="AK29" s="58"/>
      <c r="AL29" s="58">
        <f t="shared" si="4"/>
        <v>11</v>
      </c>
      <c r="AM29" s="33">
        <f t="shared" si="5"/>
        <v>1.43</v>
      </c>
      <c r="AN29" s="71">
        <f t="shared" si="13"/>
        <v>7.6999999999999999E-2</v>
      </c>
      <c r="AO29" s="57"/>
      <c r="AP29" s="58"/>
      <c r="AQ29" s="58"/>
      <c r="AR29" s="58"/>
      <c r="AS29" s="58"/>
      <c r="AT29" s="58"/>
      <c r="AU29" s="58"/>
      <c r="AV29" s="58"/>
      <c r="AW29" s="58"/>
      <c r="AX29" s="58">
        <f t="shared" si="6"/>
        <v>0</v>
      </c>
      <c r="AY29" s="33">
        <f t="shared" si="7"/>
        <v>0</v>
      </c>
      <c r="AZ29" s="72">
        <f t="shared" si="14"/>
        <v>0</v>
      </c>
      <c r="BA29" s="75">
        <f t="shared" si="8"/>
        <v>7.6999999999999999E-2</v>
      </c>
      <c r="BB29" s="76">
        <f t="shared" si="9"/>
        <v>0.32340000000000002</v>
      </c>
    </row>
    <row r="30" spans="2:54" x14ac:dyDescent="0.25">
      <c r="B30" s="58" t="s">
        <v>81</v>
      </c>
      <c r="C30" s="33">
        <v>125</v>
      </c>
      <c r="D30" s="58">
        <v>18.600000000000001</v>
      </c>
      <c r="E30" s="70">
        <v>15</v>
      </c>
      <c r="F30" s="57">
        <v>4</v>
      </c>
      <c r="G30" s="58"/>
      <c r="H30" s="58"/>
      <c r="I30" s="58"/>
      <c r="J30" s="58"/>
      <c r="K30" s="58"/>
      <c r="L30" s="58"/>
      <c r="M30" s="58">
        <f t="shared" si="0"/>
        <v>4</v>
      </c>
      <c r="N30" s="33">
        <f t="shared" si="10"/>
        <v>0.5</v>
      </c>
      <c r="O30" s="71">
        <f t="shared" si="11"/>
        <v>0.112</v>
      </c>
      <c r="P30" s="57">
        <v>8</v>
      </c>
      <c r="Q30" s="58">
        <v>5</v>
      </c>
      <c r="R30" s="58"/>
      <c r="S30" s="58"/>
      <c r="T30" s="58"/>
      <c r="U30" s="58"/>
      <c r="V30" s="58"/>
      <c r="W30" s="58"/>
      <c r="X30" s="58"/>
      <c r="Y30" s="58">
        <f t="shared" si="1"/>
        <v>13</v>
      </c>
      <c r="Z30" s="33">
        <f t="shared" si="2"/>
        <v>1.625</v>
      </c>
      <c r="AA30" s="72">
        <f t="shared" si="12"/>
        <v>0.36399999999999999</v>
      </c>
      <c r="AB30" s="73">
        <f t="shared" si="3"/>
        <v>0.47599999999999998</v>
      </c>
      <c r="AC30" s="74">
        <v>24.8</v>
      </c>
      <c r="AD30" s="58">
        <v>20</v>
      </c>
      <c r="AE30" s="57">
        <v>5</v>
      </c>
      <c r="AF30" s="58"/>
      <c r="AG30" s="58"/>
      <c r="AH30" s="58"/>
      <c r="AI30" s="58"/>
      <c r="AJ30" s="58"/>
      <c r="AK30" s="58"/>
      <c r="AL30" s="58">
        <f t="shared" si="4"/>
        <v>5</v>
      </c>
      <c r="AM30" s="33">
        <f t="shared" si="5"/>
        <v>0.625</v>
      </c>
      <c r="AN30" s="71">
        <f t="shared" si="13"/>
        <v>3.5000000000000003E-2</v>
      </c>
      <c r="AO30" s="57">
        <v>12</v>
      </c>
      <c r="AP30" s="58">
        <v>6</v>
      </c>
      <c r="AQ30" s="58"/>
      <c r="AR30" s="58"/>
      <c r="AS30" s="58"/>
      <c r="AT30" s="58"/>
      <c r="AU30" s="58"/>
      <c r="AV30" s="58"/>
      <c r="AW30" s="58"/>
      <c r="AX30" s="58">
        <f t="shared" si="6"/>
        <v>18</v>
      </c>
      <c r="AY30" s="33">
        <f t="shared" si="7"/>
        <v>2.25</v>
      </c>
      <c r="AZ30" s="72">
        <f t="shared" si="14"/>
        <v>0.126</v>
      </c>
      <c r="BA30" s="75">
        <f t="shared" si="8"/>
        <v>0.161</v>
      </c>
      <c r="BB30" s="76">
        <f t="shared" si="9"/>
        <v>0.63700000000000001</v>
      </c>
    </row>
    <row r="31" spans="2:54" x14ac:dyDescent="0.25">
      <c r="B31" s="58" t="s">
        <v>151</v>
      </c>
      <c r="C31" s="33">
        <v>380</v>
      </c>
      <c r="D31" s="58">
        <v>41</v>
      </c>
      <c r="E31" s="70">
        <v>41</v>
      </c>
      <c r="F31" s="57"/>
      <c r="G31" s="58">
        <v>70.7</v>
      </c>
      <c r="H31" s="58"/>
      <c r="I31" s="58"/>
      <c r="J31" s="58"/>
      <c r="K31" s="58"/>
      <c r="L31" s="58"/>
      <c r="M31" s="58">
        <f t="shared" si="0"/>
        <v>70.7</v>
      </c>
      <c r="N31" s="33">
        <f t="shared" si="10"/>
        <v>26.866</v>
      </c>
      <c r="O31" s="71">
        <f t="shared" si="11"/>
        <v>1.9796</v>
      </c>
      <c r="P31" s="57"/>
      <c r="Q31" s="58"/>
      <c r="R31" s="58"/>
      <c r="S31" s="58"/>
      <c r="T31" s="58"/>
      <c r="U31" s="58"/>
      <c r="V31" s="58"/>
      <c r="W31" s="58"/>
      <c r="X31" s="58"/>
      <c r="Y31" s="58">
        <f t="shared" si="1"/>
        <v>0</v>
      </c>
      <c r="Z31" s="33">
        <f t="shared" si="2"/>
        <v>0</v>
      </c>
      <c r="AA31" s="72">
        <f t="shared" si="12"/>
        <v>0</v>
      </c>
      <c r="AB31" s="73">
        <f t="shared" si="3"/>
        <v>1.9796</v>
      </c>
      <c r="AC31" s="74">
        <v>54</v>
      </c>
      <c r="AD31" s="58">
        <v>54</v>
      </c>
      <c r="AE31" s="57"/>
      <c r="AF31" s="58">
        <v>70.7</v>
      </c>
      <c r="AG31" s="58"/>
      <c r="AH31" s="58"/>
      <c r="AI31" s="58"/>
      <c r="AJ31" s="58"/>
      <c r="AK31" s="58"/>
      <c r="AL31" s="58">
        <f t="shared" si="4"/>
        <v>70.7</v>
      </c>
      <c r="AM31" s="33">
        <f t="shared" si="5"/>
        <v>26.866</v>
      </c>
      <c r="AN31" s="71">
        <f t="shared" si="13"/>
        <v>0.49490000000000001</v>
      </c>
      <c r="AO31" s="57"/>
      <c r="AP31" s="58"/>
      <c r="AQ31" s="58"/>
      <c r="AR31" s="58"/>
      <c r="AS31" s="58"/>
      <c r="AT31" s="58"/>
      <c r="AU31" s="58"/>
      <c r="AV31" s="58"/>
      <c r="AW31" s="58"/>
      <c r="AX31" s="58">
        <f t="shared" si="6"/>
        <v>0</v>
      </c>
      <c r="AY31" s="33">
        <f t="shared" si="7"/>
        <v>0</v>
      </c>
      <c r="AZ31" s="72">
        <f t="shared" si="14"/>
        <v>0</v>
      </c>
      <c r="BA31" s="75">
        <f t="shared" si="8"/>
        <v>0.49490000000000001</v>
      </c>
      <c r="BB31" s="76">
        <f t="shared" si="9"/>
        <v>2.4744999999999999</v>
      </c>
    </row>
    <row r="32" spans="2:54" x14ac:dyDescent="0.25">
      <c r="B32" s="58" t="s">
        <v>152</v>
      </c>
      <c r="C32" s="33">
        <v>45</v>
      </c>
      <c r="D32" s="58">
        <v>5</v>
      </c>
      <c r="E32" s="70">
        <v>5</v>
      </c>
      <c r="F32" s="57"/>
      <c r="G32" s="58"/>
      <c r="H32" s="58">
        <v>51</v>
      </c>
      <c r="I32" s="58"/>
      <c r="J32" s="58"/>
      <c r="K32" s="58"/>
      <c r="L32" s="58"/>
      <c r="M32" s="58">
        <f t="shared" si="0"/>
        <v>51</v>
      </c>
      <c r="N32" s="33">
        <f t="shared" si="10"/>
        <v>2.2949999999999999</v>
      </c>
      <c r="O32" s="71">
        <f t="shared" si="11"/>
        <v>1.4279999999999999</v>
      </c>
      <c r="P32" s="57"/>
      <c r="Q32" s="58"/>
      <c r="R32" s="58"/>
      <c r="S32" s="58"/>
      <c r="T32" s="58"/>
      <c r="U32" s="58"/>
      <c r="V32" s="58"/>
      <c r="W32" s="58"/>
      <c r="X32" s="58"/>
      <c r="Y32" s="58">
        <f t="shared" si="1"/>
        <v>0</v>
      </c>
      <c r="Z32" s="33">
        <f t="shared" si="2"/>
        <v>0</v>
      </c>
      <c r="AA32" s="72">
        <f t="shared" si="12"/>
        <v>0</v>
      </c>
      <c r="AB32" s="73">
        <f t="shared" si="3"/>
        <v>1.4279999999999999</v>
      </c>
      <c r="AC32" s="74">
        <v>5</v>
      </c>
      <c r="AD32" s="58">
        <v>5</v>
      </c>
      <c r="AE32" s="57"/>
      <c r="AF32" s="58"/>
      <c r="AG32" s="58">
        <v>57.8</v>
      </c>
      <c r="AH32" s="58"/>
      <c r="AI32" s="58"/>
      <c r="AJ32" s="58"/>
      <c r="AK32" s="58"/>
      <c r="AL32" s="58">
        <f t="shared" si="4"/>
        <v>57.8</v>
      </c>
      <c r="AM32" s="33">
        <f t="shared" si="5"/>
        <v>2.601</v>
      </c>
      <c r="AN32" s="71">
        <f t="shared" si="13"/>
        <v>0.40459999999999996</v>
      </c>
      <c r="AO32" s="57"/>
      <c r="AP32" s="58"/>
      <c r="AQ32" s="58"/>
      <c r="AR32" s="58"/>
      <c r="AS32" s="58"/>
      <c r="AT32" s="58"/>
      <c r="AU32" s="58"/>
      <c r="AV32" s="58"/>
      <c r="AW32" s="58"/>
      <c r="AX32" s="58">
        <f t="shared" si="6"/>
        <v>0</v>
      </c>
      <c r="AY32" s="33">
        <f t="shared" si="7"/>
        <v>0</v>
      </c>
      <c r="AZ32" s="72">
        <f t="shared" si="14"/>
        <v>0</v>
      </c>
      <c r="BA32" s="75">
        <f t="shared" si="8"/>
        <v>0.40459999999999996</v>
      </c>
      <c r="BB32" s="76">
        <f t="shared" si="9"/>
        <v>1.8325999999999998</v>
      </c>
    </row>
    <row r="33" spans="2:54" x14ac:dyDescent="0.25">
      <c r="B33" s="58" t="s">
        <v>40</v>
      </c>
      <c r="C33" s="33">
        <v>650</v>
      </c>
      <c r="D33" s="58">
        <v>10</v>
      </c>
      <c r="E33" s="70">
        <v>10</v>
      </c>
      <c r="F33" s="57"/>
      <c r="G33" s="58"/>
      <c r="H33" s="58">
        <v>6.8</v>
      </c>
      <c r="I33" s="58"/>
      <c r="J33" s="58"/>
      <c r="K33" s="58"/>
      <c r="L33" s="58"/>
      <c r="M33" s="58">
        <f t="shared" si="0"/>
        <v>6.8</v>
      </c>
      <c r="N33" s="33">
        <f t="shared" si="10"/>
        <v>4.42</v>
      </c>
      <c r="O33" s="71">
        <f t="shared" si="11"/>
        <v>0.19040000000000001</v>
      </c>
      <c r="P33" s="57"/>
      <c r="Q33" s="58"/>
      <c r="R33" s="58">
        <v>8</v>
      </c>
      <c r="S33" s="58"/>
      <c r="T33" s="58"/>
      <c r="U33" s="58"/>
      <c r="V33" s="58"/>
      <c r="W33" s="58"/>
      <c r="X33" s="58"/>
      <c r="Y33" s="58">
        <f t="shared" si="1"/>
        <v>8</v>
      </c>
      <c r="Z33" s="33">
        <f t="shared" si="2"/>
        <v>5.2</v>
      </c>
      <c r="AA33" s="72">
        <f t="shared" si="12"/>
        <v>0.224</v>
      </c>
      <c r="AB33" s="73">
        <f t="shared" si="3"/>
        <v>0.41439999999999999</v>
      </c>
      <c r="AC33" s="74">
        <v>10</v>
      </c>
      <c r="AD33" s="58">
        <v>10</v>
      </c>
      <c r="AE33" s="57"/>
      <c r="AF33" s="58"/>
      <c r="AG33" s="58">
        <v>7.7</v>
      </c>
      <c r="AH33" s="58"/>
      <c r="AI33" s="58"/>
      <c r="AJ33" s="58"/>
      <c r="AK33" s="58"/>
      <c r="AL33" s="58">
        <f t="shared" si="4"/>
        <v>7.7</v>
      </c>
      <c r="AM33" s="33">
        <f t="shared" si="5"/>
        <v>5.0049999999999999</v>
      </c>
      <c r="AN33" s="71">
        <f t="shared" si="13"/>
        <v>5.3899999999999997E-2</v>
      </c>
      <c r="AO33" s="57"/>
      <c r="AP33" s="58"/>
      <c r="AQ33" s="58">
        <v>8.6999999999999993</v>
      </c>
      <c r="AR33" s="58"/>
      <c r="AS33" s="58"/>
      <c r="AT33" s="58"/>
      <c r="AU33" s="58"/>
      <c r="AV33" s="58"/>
      <c r="AW33" s="58"/>
      <c r="AX33" s="58">
        <f t="shared" si="6"/>
        <v>8.6999999999999993</v>
      </c>
      <c r="AY33" s="33">
        <f t="shared" si="7"/>
        <v>5.6549999999999994</v>
      </c>
      <c r="AZ33" s="72">
        <f t="shared" si="14"/>
        <v>6.0899999999999989E-2</v>
      </c>
      <c r="BA33" s="75">
        <f t="shared" si="8"/>
        <v>0.11479999999999999</v>
      </c>
      <c r="BB33" s="76">
        <f t="shared" si="9"/>
        <v>0.5292</v>
      </c>
    </row>
    <row r="34" spans="2:54" x14ac:dyDescent="0.25">
      <c r="B34" s="58" t="s">
        <v>115</v>
      </c>
      <c r="C34" s="33">
        <v>360</v>
      </c>
      <c r="D34" s="58">
        <v>100</v>
      </c>
      <c r="E34" s="70">
        <v>100</v>
      </c>
      <c r="F34" s="57"/>
      <c r="G34" s="58"/>
      <c r="H34" s="58"/>
      <c r="I34" s="58">
        <v>1</v>
      </c>
      <c r="J34" s="58"/>
      <c r="K34" s="58"/>
      <c r="L34" s="58"/>
      <c r="M34" s="58">
        <f t="shared" si="0"/>
        <v>1</v>
      </c>
      <c r="N34" s="33">
        <f t="shared" si="10"/>
        <v>0.36</v>
      </c>
      <c r="O34" s="71">
        <f t="shared" si="11"/>
        <v>2.8000000000000001E-2</v>
      </c>
      <c r="P34" s="57"/>
      <c r="Q34" s="58"/>
      <c r="R34" s="58"/>
      <c r="S34" s="58"/>
      <c r="T34" s="58"/>
      <c r="U34" s="58"/>
      <c r="V34" s="58"/>
      <c r="W34" s="58"/>
      <c r="X34" s="58"/>
      <c r="Y34" s="58">
        <f t="shared" si="1"/>
        <v>0</v>
      </c>
      <c r="Z34" s="33">
        <f t="shared" si="2"/>
        <v>0</v>
      </c>
      <c r="AA34" s="72">
        <f t="shared" si="12"/>
        <v>0</v>
      </c>
      <c r="AB34" s="73">
        <f t="shared" si="3"/>
        <v>2.8000000000000001E-2</v>
      </c>
      <c r="AC34" s="74">
        <v>100</v>
      </c>
      <c r="AD34" s="58">
        <v>100</v>
      </c>
      <c r="AE34" s="57"/>
      <c r="AF34" s="58"/>
      <c r="AG34" s="58"/>
      <c r="AH34" s="58">
        <v>1</v>
      </c>
      <c r="AI34" s="58"/>
      <c r="AJ34" s="58"/>
      <c r="AK34" s="58"/>
      <c r="AL34" s="58">
        <f t="shared" si="4"/>
        <v>1</v>
      </c>
      <c r="AM34" s="33">
        <f t="shared" si="5"/>
        <v>0.36</v>
      </c>
      <c r="AN34" s="71">
        <f t="shared" si="13"/>
        <v>7.0000000000000001E-3</v>
      </c>
      <c r="AO34" s="57"/>
      <c r="AP34" s="58"/>
      <c r="AQ34" s="58"/>
      <c r="AR34" s="58"/>
      <c r="AS34" s="58"/>
      <c r="AT34" s="58"/>
      <c r="AU34" s="58"/>
      <c r="AV34" s="58"/>
      <c r="AW34" s="58"/>
      <c r="AX34" s="58">
        <f t="shared" si="6"/>
        <v>0</v>
      </c>
      <c r="AY34" s="33">
        <f t="shared" si="7"/>
        <v>0</v>
      </c>
      <c r="AZ34" s="72">
        <f t="shared" si="14"/>
        <v>0</v>
      </c>
      <c r="BA34" s="75">
        <f t="shared" si="8"/>
        <v>7.0000000000000001E-3</v>
      </c>
      <c r="BB34" s="76">
        <f t="shared" si="9"/>
        <v>3.5000000000000003E-2</v>
      </c>
    </row>
    <row r="35" spans="2:54" x14ac:dyDescent="0.25">
      <c r="B35" s="58" t="s">
        <v>18</v>
      </c>
      <c r="C35" s="33">
        <v>68</v>
      </c>
      <c r="D35" s="58">
        <v>40</v>
      </c>
      <c r="E35" s="70">
        <v>40</v>
      </c>
      <c r="F35" s="57"/>
      <c r="G35" s="58"/>
      <c r="H35" s="58"/>
      <c r="I35" s="58">
        <v>15</v>
      </c>
      <c r="J35" s="58"/>
      <c r="K35" s="58"/>
      <c r="L35" s="58"/>
      <c r="M35" s="58">
        <f t="shared" si="0"/>
        <v>15</v>
      </c>
      <c r="N35" s="33">
        <f t="shared" si="10"/>
        <v>1.02</v>
      </c>
      <c r="O35" s="71">
        <f t="shared" si="11"/>
        <v>0.42</v>
      </c>
      <c r="P35" s="57"/>
      <c r="Q35" s="58"/>
      <c r="R35" s="58"/>
      <c r="S35" s="58"/>
      <c r="T35" s="58"/>
      <c r="U35" s="58">
        <v>15</v>
      </c>
      <c r="V35" s="58"/>
      <c r="W35" s="58"/>
      <c r="X35" s="58"/>
      <c r="Y35" s="58">
        <f t="shared" si="1"/>
        <v>15</v>
      </c>
      <c r="Z35" s="33">
        <f t="shared" si="2"/>
        <v>1.02</v>
      </c>
      <c r="AA35" s="72">
        <f t="shared" si="12"/>
        <v>0.42</v>
      </c>
      <c r="AB35" s="73">
        <f t="shared" si="3"/>
        <v>0.84</v>
      </c>
      <c r="AC35" s="74">
        <v>60</v>
      </c>
      <c r="AD35" s="58">
        <v>60</v>
      </c>
      <c r="AE35" s="57"/>
      <c r="AF35" s="58"/>
      <c r="AG35" s="58"/>
      <c r="AH35" s="58">
        <v>15</v>
      </c>
      <c r="AI35" s="58"/>
      <c r="AJ35" s="58"/>
      <c r="AK35" s="58"/>
      <c r="AL35" s="58">
        <f t="shared" si="4"/>
        <v>15</v>
      </c>
      <c r="AM35" s="33">
        <f t="shared" si="5"/>
        <v>1.02</v>
      </c>
      <c r="AN35" s="71">
        <f t="shared" si="13"/>
        <v>0.105</v>
      </c>
      <c r="AO35" s="57"/>
      <c r="AP35" s="58"/>
      <c r="AQ35" s="58"/>
      <c r="AR35" s="58"/>
      <c r="AS35" s="58"/>
      <c r="AT35" s="58">
        <v>15</v>
      </c>
      <c r="AU35" s="58"/>
      <c r="AV35" s="58"/>
      <c r="AW35" s="58"/>
      <c r="AX35" s="58">
        <f t="shared" si="6"/>
        <v>15</v>
      </c>
      <c r="AY35" s="33">
        <f t="shared" si="7"/>
        <v>1.02</v>
      </c>
      <c r="AZ35" s="72">
        <f t="shared" si="14"/>
        <v>0.105</v>
      </c>
      <c r="BA35" s="75">
        <f t="shared" si="8"/>
        <v>0.21</v>
      </c>
      <c r="BB35" s="76">
        <f t="shared" si="9"/>
        <v>1.05</v>
      </c>
    </row>
    <row r="36" spans="2:54" x14ac:dyDescent="0.25">
      <c r="B36" s="58" t="s">
        <v>22</v>
      </c>
      <c r="C36" s="33">
        <v>47</v>
      </c>
      <c r="D36" s="58">
        <v>140</v>
      </c>
      <c r="E36" s="70">
        <v>140</v>
      </c>
      <c r="F36" s="57"/>
      <c r="G36" s="58"/>
      <c r="H36" s="58"/>
      <c r="I36" s="58"/>
      <c r="J36" s="58">
        <v>40</v>
      </c>
      <c r="K36" s="58"/>
      <c r="L36" s="58"/>
      <c r="M36" s="58">
        <f t="shared" si="0"/>
        <v>40</v>
      </c>
      <c r="N36" s="33">
        <f t="shared" si="10"/>
        <v>1.88</v>
      </c>
      <c r="O36" s="71">
        <f t="shared" si="11"/>
        <v>1.1200000000000001</v>
      </c>
      <c r="P36" s="57"/>
      <c r="Q36" s="58"/>
      <c r="R36" s="58"/>
      <c r="S36" s="58"/>
      <c r="T36" s="58"/>
      <c r="U36" s="58"/>
      <c r="V36" s="58">
        <v>50</v>
      </c>
      <c r="W36" s="58"/>
      <c r="X36" s="58"/>
      <c r="Y36" s="58">
        <f t="shared" si="1"/>
        <v>50</v>
      </c>
      <c r="Z36" s="33">
        <f t="shared" si="2"/>
        <v>2.35</v>
      </c>
      <c r="AA36" s="72">
        <f t="shared" si="12"/>
        <v>1.4</v>
      </c>
      <c r="AB36" s="73">
        <f t="shared" si="3"/>
        <v>2.52</v>
      </c>
      <c r="AC36" s="74">
        <v>140</v>
      </c>
      <c r="AD36" s="58">
        <v>140</v>
      </c>
      <c r="AE36" s="57"/>
      <c r="AF36" s="58"/>
      <c r="AG36" s="58"/>
      <c r="AH36" s="58"/>
      <c r="AI36" s="58">
        <v>50</v>
      </c>
      <c r="AJ36" s="58"/>
      <c r="AK36" s="58"/>
      <c r="AL36" s="58">
        <f t="shared" si="4"/>
        <v>50</v>
      </c>
      <c r="AM36" s="33">
        <f t="shared" si="5"/>
        <v>2.35</v>
      </c>
      <c r="AN36" s="71">
        <f t="shared" si="13"/>
        <v>0.35</v>
      </c>
      <c r="AO36" s="57"/>
      <c r="AP36" s="58"/>
      <c r="AQ36" s="58"/>
      <c r="AR36" s="58"/>
      <c r="AS36" s="58"/>
      <c r="AT36" s="58"/>
      <c r="AU36" s="58">
        <v>70</v>
      </c>
      <c r="AV36" s="58"/>
      <c r="AW36" s="58"/>
      <c r="AX36" s="58">
        <f t="shared" si="6"/>
        <v>70</v>
      </c>
      <c r="AY36" s="33">
        <f t="shared" si="7"/>
        <v>3.29</v>
      </c>
      <c r="AZ36" s="72">
        <f t="shared" si="14"/>
        <v>0.49</v>
      </c>
      <c r="BA36" s="75">
        <f t="shared" si="8"/>
        <v>0.84</v>
      </c>
      <c r="BB36" s="76">
        <f t="shared" si="9"/>
        <v>3.36</v>
      </c>
    </row>
    <row r="37" spans="2:54" x14ac:dyDescent="0.25">
      <c r="B37" s="58" t="s">
        <v>44</v>
      </c>
      <c r="C37" s="33">
        <v>180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/>
      <c r="M37" s="58">
        <f t="shared" si="0"/>
        <v>0</v>
      </c>
      <c r="N37" s="33">
        <f t="shared" si="10"/>
        <v>0</v>
      </c>
      <c r="O37" s="71">
        <f t="shared" si="11"/>
        <v>0</v>
      </c>
      <c r="P37" s="57">
        <v>76</v>
      </c>
      <c r="Q37" s="58"/>
      <c r="R37" s="58"/>
      <c r="S37" s="58"/>
      <c r="T37" s="58"/>
      <c r="U37" s="58"/>
      <c r="V37" s="58"/>
      <c r="W37" s="58"/>
      <c r="X37" s="58"/>
      <c r="Y37" s="58">
        <f t="shared" si="1"/>
        <v>76</v>
      </c>
      <c r="Z37" s="33">
        <f t="shared" si="2"/>
        <v>13.68</v>
      </c>
      <c r="AA37" s="72">
        <f t="shared" si="12"/>
        <v>2.1280000000000001</v>
      </c>
      <c r="AB37" s="73">
        <f t="shared" si="3"/>
        <v>2.1280000000000001</v>
      </c>
      <c r="AC37" s="74">
        <v>60</v>
      </c>
      <c r="AD37" s="58">
        <v>60</v>
      </c>
      <c r="AE37" s="57"/>
      <c r="AF37" s="58"/>
      <c r="AG37" s="58"/>
      <c r="AH37" s="58"/>
      <c r="AI37" s="58"/>
      <c r="AJ37" s="58"/>
      <c r="AK37" s="58"/>
      <c r="AL37" s="58">
        <f t="shared" si="4"/>
        <v>0</v>
      </c>
      <c r="AM37" s="33">
        <f t="shared" si="5"/>
        <v>0</v>
      </c>
      <c r="AN37" s="71">
        <f t="shared" si="13"/>
        <v>0</v>
      </c>
      <c r="AO37" s="57">
        <v>114</v>
      </c>
      <c r="AP37" s="58"/>
      <c r="AQ37" s="58"/>
      <c r="AR37" s="58"/>
      <c r="AS37" s="58"/>
      <c r="AT37" s="58"/>
      <c r="AU37" s="58"/>
      <c r="AV37" s="58"/>
      <c r="AW37" s="58"/>
      <c r="AX37" s="58">
        <f t="shared" si="6"/>
        <v>114</v>
      </c>
      <c r="AY37" s="33">
        <f t="shared" si="7"/>
        <v>20.52</v>
      </c>
      <c r="AZ37" s="72">
        <f t="shared" si="14"/>
        <v>0.79800000000000004</v>
      </c>
      <c r="BA37" s="75">
        <f t="shared" si="8"/>
        <v>0.79800000000000004</v>
      </c>
      <c r="BB37" s="76">
        <f t="shared" si="9"/>
        <v>2.9260000000000002</v>
      </c>
    </row>
    <row r="38" spans="2:54" x14ac:dyDescent="0.25">
      <c r="B38" s="58" t="s">
        <v>122</v>
      </c>
      <c r="C38" s="33">
        <v>195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/>
      <c r="M38" s="58">
        <f t="shared" si="0"/>
        <v>0</v>
      </c>
      <c r="N38" s="33">
        <f t="shared" si="10"/>
        <v>0</v>
      </c>
      <c r="O38" s="71">
        <f t="shared" si="11"/>
        <v>0</v>
      </c>
      <c r="P38" s="57"/>
      <c r="Q38" s="58">
        <v>24</v>
      </c>
      <c r="R38" s="58"/>
      <c r="S38" s="58"/>
      <c r="T38" s="58"/>
      <c r="U38" s="58"/>
      <c r="V38" s="58"/>
      <c r="W38" s="58"/>
      <c r="X38" s="58"/>
      <c r="Y38" s="58">
        <f t="shared" si="1"/>
        <v>24</v>
      </c>
      <c r="Z38" s="33">
        <f t="shared" si="2"/>
        <v>4.68</v>
      </c>
      <c r="AA38" s="72">
        <f t="shared" si="12"/>
        <v>0.67200000000000004</v>
      </c>
      <c r="AB38" s="73">
        <f t="shared" si="3"/>
        <v>0.67200000000000004</v>
      </c>
      <c r="AC38" s="74">
        <v>140</v>
      </c>
      <c r="AD38" s="58">
        <v>140</v>
      </c>
      <c r="AE38" s="57"/>
      <c r="AF38" s="58"/>
      <c r="AG38" s="58"/>
      <c r="AH38" s="58"/>
      <c r="AI38" s="58"/>
      <c r="AJ38" s="58"/>
      <c r="AK38" s="58"/>
      <c r="AL38" s="58">
        <f t="shared" si="4"/>
        <v>0</v>
      </c>
      <c r="AM38" s="33">
        <f t="shared" si="5"/>
        <v>0</v>
      </c>
      <c r="AN38" s="71">
        <f t="shared" si="13"/>
        <v>0</v>
      </c>
      <c r="AO38" s="57"/>
      <c r="AP38" s="58">
        <v>36</v>
      </c>
      <c r="AQ38" s="58"/>
      <c r="AR38" s="58"/>
      <c r="AS38" s="58"/>
      <c r="AT38" s="58"/>
      <c r="AU38" s="58"/>
      <c r="AV38" s="58"/>
      <c r="AW38" s="58"/>
      <c r="AX38" s="58">
        <f t="shared" si="6"/>
        <v>36</v>
      </c>
      <c r="AY38" s="33">
        <f t="shared" si="7"/>
        <v>7.02</v>
      </c>
      <c r="AZ38" s="72">
        <f t="shared" si="14"/>
        <v>0.252</v>
      </c>
      <c r="BA38" s="75">
        <f t="shared" si="8"/>
        <v>0.252</v>
      </c>
      <c r="BB38" s="76">
        <f t="shared" si="9"/>
        <v>0.92400000000000004</v>
      </c>
    </row>
    <row r="39" spans="2:54" s="126" customFormat="1" x14ac:dyDescent="0.25">
      <c r="B39" s="78" t="s">
        <v>153</v>
      </c>
      <c r="C39" s="34">
        <v>45</v>
      </c>
      <c r="D39" s="78">
        <v>140</v>
      </c>
      <c r="E39" s="118">
        <v>140</v>
      </c>
      <c r="F39" s="119"/>
      <c r="G39" s="78"/>
      <c r="H39" s="78"/>
      <c r="I39" s="78"/>
      <c r="J39" s="78"/>
      <c r="K39" s="78"/>
      <c r="L39" s="78"/>
      <c r="M39" s="78">
        <f t="shared" si="0"/>
        <v>0</v>
      </c>
      <c r="N39" s="34">
        <f t="shared" si="10"/>
        <v>0</v>
      </c>
      <c r="O39" s="120">
        <f t="shared" si="11"/>
        <v>0</v>
      </c>
      <c r="P39" s="119"/>
      <c r="Q39" s="78">
        <v>20</v>
      </c>
      <c r="R39" s="78"/>
      <c r="S39" s="78"/>
      <c r="T39" s="78"/>
      <c r="U39" s="78"/>
      <c r="V39" s="78"/>
      <c r="W39" s="78"/>
      <c r="X39" s="78"/>
      <c r="Y39" s="78">
        <f t="shared" si="1"/>
        <v>20</v>
      </c>
      <c r="Z39" s="34">
        <f t="shared" si="2"/>
        <v>0.9</v>
      </c>
      <c r="AA39" s="121">
        <f t="shared" si="12"/>
        <v>0.56000000000000005</v>
      </c>
      <c r="AB39" s="122">
        <f t="shared" si="3"/>
        <v>0.56000000000000005</v>
      </c>
      <c r="AC39" s="123">
        <v>140</v>
      </c>
      <c r="AD39" s="78">
        <v>140</v>
      </c>
      <c r="AE39" s="119"/>
      <c r="AF39" s="78"/>
      <c r="AG39" s="78"/>
      <c r="AH39" s="78"/>
      <c r="AI39" s="78"/>
      <c r="AJ39" s="78"/>
      <c r="AK39" s="78"/>
      <c r="AL39" s="78">
        <f t="shared" si="4"/>
        <v>0</v>
      </c>
      <c r="AM39" s="34">
        <f t="shared" si="5"/>
        <v>0</v>
      </c>
      <c r="AN39" s="71">
        <f t="shared" si="13"/>
        <v>0</v>
      </c>
      <c r="AO39" s="119"/>
      <c r="AP39" s="78">
        <v>24</v>
      </c>
      <c r="AQ39" s="78"/>
      <c r="AR39" s="78"/>
      <c r="AS39" s="78"/>
      <c r="AT39" s="78"/>
      <c r="AU39" s="78"/>
      <c r="AV39" s="78"/>
      <c r="AW39" s="78"/>
      <c r="AX39" s="78">
        <f t="shared" si="6"/>
        <v>24</v>
      </c>
      <c r="AY39" s="34">
        <f t="shared" si="7"/>
        <v>1.08</v>
      </c>
      <c r="AZ39" s="72">
        <f t="shared" si="14"/>
        <v>0.16800000000000001</v>
      </c>
      <c r="BA39" s="124">
        <f t="shared" si="8"/>
        <v>0.16800000000000001</v>
      </c>
      <c r="BB39" s="125">
        <f t="shared" si="9"/>
        <v>0.72800000000000009</v>
      </c>
    </row>
    <row r="40" spans="2:54" x14ac:dyDescent="0.25">
      <c r="B40" s="58" t="s">
        <v>16</v>
      </c>
      <c r="C40" s="33">
        <v>75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/>
      <c r="M40" s="58">
        <f t="shared" si="0"/>
        <v>0</v>
      </c>
      <c r="N40" s="33">
        <f t="shared" si="10"/>
        <v>0</v>
      </c>
      <c r="O40" s="71">
        <f t="shared" si="11"/>
        <v>0</v>
      </c>
      <c r="P40" s="57"/>
      <c r="Q40" s="58">
        <v>8</v>
      </c>
      <c r="R40" s="58"/>
      <c r="S40" s="58"/>
      <c r="T40" s="58"/>
      <c r="U40" s="58"/>
      <c r="V40" s="58"/>
      <c r="W40" s="58"/>
      <c r="X40" s="58"/>
      <c r="Y40" s="58">
        <f t="shared" si="1"/>
        <v>8</v>
      </c>
      <c r="Z40" s="33">
        <f t="shared" si="2"/>
        <v>0.6</v>
      </c>
      <c r="AA40" s="72">
        <f t="shared" si="12"/>
        <v>0.224</v>
      </c>
      <c r="AB40" s="73">
        <f t="shared" si="3"/>
        <v>0.224</v>
      </c>
      <c r="AC40" s="74">
        <v>60</v>
      </c>
      <c r="AD40" s="58">
        <v>60</v>
      </c>
      <c r="AE40" s="57"/>
      <c r="AF40" s="58"/>
      <c r="AG40" s="58"/>
      <c r="AH40" s="58"/>
      <c r="AI40" s="58"/>
      <c r="AJ40" s="58"/>
      <c r="AK40" s="58"/>
      <c r="AL40" s="58">
        <f t="shared" si="4"/>
        <v>0</v>
      </c>
      <c r="AM40" s="33">
        <f t="shared" si="5"/>
        <v>0</v>
      </c>
      <c r="AN40" s="71">
        <f t="shared" si="13"/>
        <v>0</v>
      </c>
      <c r="AO40" s="57"/>
      <c r="AP40" s="58">
        <v>10</v>
      </c>
      <c r="AQ40" s="58"/>
      <c r="AR40" s="58"/>
      <c r="AS40" s="58"/>
      <c r="AT40" s="58"/>
      <c r="AU40" s="58"/>
      <c r="AV40" s="58"/>
      <c r="AW40" s="58"/>
      <c r="AX40" s="58">
        <f t="shared" si="6"/>
        <v>10</v>
      </c>
      <c r="AY40" s="33">
        <f t="shared" si="7"/>
        <v>0.75</v>
      </c>
      <c r="AZ40" s="72">
        <f t="shared" si="14"/>
        <v>7.0000000000000007E-2</v>
      </c>
      <c r="BA40" s="75">
        <f t="shared" si="8"/>
        <v>7.0000000000000007E-2</v>
      </c>
      <c r="BB40" s="76">
        <f t="shared" si="9"/>
        <v>0.29400000000000004</v>
      </c>
    </row>
    <row r="41" spans="2:54" s="126" customFormat="1" x14ac:dyDescent="0.25">
      <c r="B41" s="78" t="s">
        <v>103</v>
      </c>
      <c r="C41" s="34">
        <v>250</v>
      </c>
      <c r="D41" s="78">
        <v>140</v>
      </c>
      <c r="E41" s="118">
        <v>140</v>
      </c>
      <c r="F41" s="119"/>
      <c r="G41" s="78"/>
      <c r="H41" s="78"/>
      <c r="I41" s="78"/>
      <c r="J41" s="78"/>
      <c r="K41" s="78"/>
      <c r="L41" s="78"/>
      <c r="M41" s="78">
        <f t="shared" si="0"/>
        <v>0</v>
      </c>
      <c r="N41" s="34">
        <f t="shared" si="10"/>
        <v>0</v>
      </c>
      <c r="O41" s="120">
        <f t="shared" si="11"/>
        <v>0</v>
      </c>
      <c r="P41" s="119"/>
      <c r="Q41" s="78"/>
      <c r="R41" s="78">
        <v>122.5</v>
      </c>
      <c r="S41" s="78"/>
      <c r="T41" s="78"/>
      <c r="U41" s="78"/>
      <c r="V41" s="78"/>
      <c r="W41" s="78"/>
      <c r="X41" s="78"/>
      <c r="Y41" s="78">
        <f t="shared" si="1"/>
        <v>122.5</v>
      </c>
      <c r="Z41" s="34">
        <f t="shared" si="2"/>
        <v>30.625</v>
      </c>
      <c r="AA41" s="121">
        <f t="shared" si="12"/>
        <v>3.43</v>
      </c>
      <c r="AB41" s="122">
        <f t="shared" si="3"/>
        <v>3.43</v>
      </c>
      <c r="AC41" s="123">
        <v>140</v>
      </c>
      <c r="AD41" s="78">
        <v>140</v>
      </c>
      <c r="AE41" s="119"/>
      <c r="AF41" s="78"/>
      <c r="AG41" s="78"/>
      <c r="AH41" s="78"/>
      <c r="AI41" s="78"/>
      <c r="AJ41" s="78"/>
      <c r="AK41" s="78"/>
      <c r="AL41" s="78">
        <f t="shared" si="4"/>
        <v>0</v>
      </c>
      <c r="AM41" s="34">
        <f t="shared" si="5"/>
        <v>0</v>
      </c>
      <c r="AN41" s="71">
        <f t="shared" si="13"/>
        <v>0</v>
      </c>
      <c r="AO41" s="119"/>
      <c r="AP41" s="78"/>
      <c r="AQ41" s="78">
        <v>130.69999999999999</v>
      </c>
      <c r="AR41" s="78"/>
      <c r="AS41" s="78"/>
      <c r="AT41" s="78"/>
      <c r="AU41" s="78"/>
      <c r="AV41" s="78"/>
      <c r="AW41" s="78"/>
      <c r="AX41" s="78">
        <f t="shared" si="6"/>
        <v>130.69999999999999</v>
      </c>
      <c r="AY41" s="34">
        <f t="shared" si="7"/>
        <v>32.674999999999997</v>
      </c>
      <c r="AZ41" s="72">
        <f t="shared" si="14"/>
        <v>0.91489999999999982</v>
      </c>
      <c r="BA41" s="124">
        <f t="shared" si="8"/>
        <v>0.91489999999999982</v>
      </c>
      <c r="BB41" s="125">
        <f t="shared" si="9"/>
        <v>4.3449</v>
      </c>
    </row>
    <row r="42" spans="2:54" x14ac:dyDescent="0.25">
      <c r="B42" s="58" t="s">
        <v>25</v>
      </c>
      <c r="C42" s="33">
        <v>55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/>
      <c r="M42" s="58">
        <f t="shared" si="0"/>
        <v>0</v>
      </c>
      <c r="N42" s="33">
        <f t="shared" si="10"/>
        <v>0</v>
      </c>
      <c r="O42" s="71">
        <f t="shared" si="11"/>
        <v>0</v>
      </c>
      <c r="P42" s="57"/>
      <c r="Q42" s="58"/>
      <c r="R42" s="58">
        <v>201.2</v>
      </c>
      <c r="S42" s="58"/>
      <c r="T42" s="58"/>
      <c r="U42" s="58"/>
      <c r="V42" s="58"/>
      <c r="W42" s="58"/>
      <c r="X42" s="58"/>
      <c r="Y42" s="58">
        <f t="shared" si="1"/>
        <v>201.2</v>
      </c>
      <c r="Z42" s="33">
        <f t="shared" si="2"/>
        <v>11.066000000000001</v>
      </c>
      <c r="AA42" s="72">
        <f t="shared" si="12"/>
        <v>5.6335999999999995</v>
      </c>
      <c r="AB42" s="73">
        <f t="shared" si="3"/>
        <v>5.6335999999999995</v>
      </c>
      <c r="AC42" s="74">
        <v>60</v>
      </c>
      <c r="AD42" s="58">
        <v>60</v>
      </c>
      <c r="AE42" s="57"/>
      <c r="AF42" s="58"/>
      <c r="AG42" s="58"/>
      <c r="AH42" s="58"/>
      <c r="AI42" s="58"/>
      <c r="AJ42" s="58"/>
      <c r="AK42" s="58"/>
      <c r="AL42" s="58">
        <f t="shared" si="4"/>
        <v>0</v>
      </c>
      <c r="AM42" s="33">
        <f t="shared" si="5"/>
        <v>0</v>
      </c>
      <c r="AN42" s="71">
        <f t="shared" si="13"/>
        <v>0</v>
      </c>
      <c r="AO42" s="57"/>
      <c r="AP42" s="58"/>
      <c r="AQ42" s="58">
        <v>214.7</v>
      </c>
      <c r="AR42" s="58"/>
      <c r="AS42" s="58"/>
      <c r="AT42" s="58"/>
      <c r="AU42" s="58"/>
      <c r="AV42" s="58"/>
      <c r="AW42" s="58"/>
      <c r="AX42" s="58">
        <f t="shared" si="6"/>
        <v>214.7</v>
      </c>
      <c r="AY42" s="33">
        <f t="shared" si="7"/>
        <v>11.8085</v>
      </c>
      <c r="AZ42" s="72">
        <f t="shared" si="14"/>
        <v>1.5028999999999999</v>
      </c>
      <c r="BA42" s="75">
        <f t="shared" si="8"/>
        <v>1.5028999999999999</v>
      </c>
      <c r="BB42" s="76">
        <f t="shared" si="9"/>
        <v>7.1364999999999998</v>
      </c>
    </row>
    <row r="43" spans="2:54" s="69" customFormat="1" x14ac:dyDescent="0.25">
      <c r="B43" s="59" t="s">
        <v>69</v>
      </c>
      <c r="C43" s="60">
        <v>8.5</v>
      </c>
      <c r="D43" s="59">
        <v>140</v>
      </c>
      <c r="E43" s="61">
        <v>140</v>
      </c>
      <c r="F43" s="62"/>
      <c r="G43" s="59"/>
      <c r="H43" s="59"/>
      <c r="I43" s="59"/>
      <c r="J43" s="59"/>
      <c r="K43" s="59"/>
      <c r="L43" s="59"/>
      <c r="M43" s="59">
        <f t="shared" si="0"/>
        <v>0</v>
      </c>
      <c r="N43" s="60">
        <f t="shared" si="10"/>
        <v>0</v>
      </c>
      <c r="O43" s="63">
        <f t="shared" si="11"/>
        <v>0</v>
      </c>
      <c r="P43" s="62"/>
      <c r="Q43" s="59"/>
      <c r="R43" s="59">
        <v>1</v>
      </c>
      <c r="S43" s="59"/>
      <c r="T43" s="59"/>
      <c r="U43" s="59"/>
      <c r="V43" s="59"/>
      <c r="W43" s="59"/>
      <c r="X43" s="59"/>
      <c r="Y43" s="59">
        <f t="shared" si="1"/>
        <v>1</v>
      </c>
      <c r="Z43" s="60">
        <f>C43*Y43</f>
        <v>8.5</v>
      </c>
      <c r="AA43" s="64">
        <f>Y43*$Y$25</f>
        <v>28</v>
      </c>
      <c r="AB43" s="65">
        <f t="shared" si="3"/>
        <v>28</v>
      </c>
      <c r="AC43" s="66">
        <v>140</v>
      </c>
      <c r="AD43" s="59">
        <v>140</v>
      </c>
      <c r="AE43" s="62"/>
      <c r="AF43" s="59"/>
      <c r="AG43" s="59"/>
      <c r="AH43" s="59"/>
      <c r="AI43" s="59"/>
      <c r="AJ43" s="59"/>
      <c r="AK43" s="59"/>
      <c r="AL43" s="59">
        <f t="shared" si="4"/>
        <v>0</v>
      </c>
      <c r="AM43" s="60">
        <f t="shared" si="5"/>
        <v>0</v>
      </c>
      <c r="AN43" s="71">
        <f t="shared" si="13"/>
        <v>0</v>
      </c>
      <c r="AO43" s="62"/>
      <c r="AP43" s="59"/>
      <c r="AQ43" s="59">
        <v>1</v>
      </c>
      <c r="AR43" s="59"/>
      <c r="AS43" s="59"/>
      <c r="AT43" s="59"/>
      <c r="AU43" s="59"/>
      <c r="AV43" s="59"/>
      <c r="AW43" s="59"/>
      <c r="AX43" s="59">
        <f t="shared" si="6"/>
        <v>1</v>
      </c>
      <c r="AY43" s="60">
        <f>C43*AX43</f>
        <v>8.5</v>
      </c>
      <c r="AZ43" s="72">
        <f>AX43*$AX$25</f>
        <v>7</v>
      </c>
      <c r="BA43" s="67">
        <f t="shared" si="8"/>
        <v>7</v>
      </c>
      <c r="BB43" s="68">
        <f t="shared" si="9"/>
        <v>35</v>
      </c>
    </row>
    <row r="44" spans="2:54" x14ac:dyDescent="0.25">
      <c r="B44" s="58" t="s">
        <v>48</v>
      </c>
      <c r="C44" s="33">
        <v>240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/>
      <c r="M44" s="58">
        <f t="shared" si="0"/>
        <v>0</v>
      </c>
      <c r="N44" s="33">
        <f t="shared" si="10"/>
        <v>0</v>
      </c>
      <c r="O44" s="71">
        <f t="shared" si="11"/>
        <v>0</v>
      </c>
      <c r="P44" s="57"/>
      <c r="Q44" s="58"/>
      <c r="R44" s="58"/>
      <c r="S44" s="58">
        <v>7.5</v>
      </c>
      <c r="T44" s="58"/>
      <c r="U44" s="58"/>
      <c r="V44" s="58"/>
      <c r="W44" s="58"/>
      <c r="X44" s="58"/>
      <c r="Y44" s="58">
        <f t="shared" si="1"/>
        <v>7.5</v>
      </c>
      <c r="Z44" s="33">
        <f t="shared" si="2"/>
        <v>1.8</v>
      </c>
      <c r="AA44" s="72">
        <f t="shared" si="12"/>
        <v>0.21</v>
      </c>
      <c r="AB44" s="73">
        <f t="shared" si="3"/>
        <v>0.21</v>
      </c>
      <c r="AC44" s="74">
        <v>60</v>
      </c>
      <c r="AD44" s="58">
        <v>60</v>
      </c>
      <c r="AE44" s="57"/>
      <c r="AF44" s="58"/>
      <c r="AG44" s="58"/>
      <c r="AH44" s="58"/>
      <c r="AI44" s="58"/>
      <c r="AJ44" s="58"/>
      <c r="AK44" s="58"/>
      <c r="AL44" s="58">
        <f t="shared" si="4"/>
        <v>0</v>
      </c>
      <c r="AM44" s="33">
        <f t="shared" si="5"/>
        <v>0</v>
      </c>
      <c r="AN44" s="71">
        <f t="shared" si="13"/>
        <v>0</v>
      </c>
      <c r="AO44" s="57"/>
      <c r="AP44" s="58"/>
      <c r="AQ44" s="58"/>
      <c r="AR44" s="58">
        <v>15</v>
      </c>
      <c r="AS44" s="58"/>
      <c r="AT44" s="58"/>
      <c r="AU44" s="58"/>
      <c r="AV44" s="58"/>
      <c r="AW44" s="58"/>
      <c r="AX44" s="58">
        <f t="shared" si="6"/>
        <v>15</v>
      </c>
      <c r="AY44" s="33">
        <f t="shared" si="7"/>
        <v>3.6</v>
      </c>
      <c r="AZ44" s="72">
        <f t="shared" si="14"/>
        <v>0.105</v>
      </c>
      <c r="BA44" s="75">
        <f t="shared" si="8"/>
        <v>0.105</v>
      </c>
      <c r="BB44" s="76">
        <f t="shared" si="9"/>
        <v>0.315</v>
      </c>
    </row>
    <row r="45" spans="2:54" x14ac:dyDescent="0.25">
      <c r="B45" s="58" t="s">
        <v>84</v>
      </c>
      <c r="C45" s="33">
        <v>35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/>
      <c r="M45" s="58">
        <f t="shared" si="0"/>
        <v>0</v>
      </c>
      <c r="N45" s="33">
        <f t="shared" si="10"/>
        <v>0</v>
      </c>
      <c r="O45" s="71">
        <f t="shared" si="11"/>
        <v>0</v>
      </c>
      <c r="P45" s="57"/>
      <c r="Q45" s="58"/>
      <c r="R45" s="58"/>
      <c r="S45" s="58">
        <v>1.1000000000000001</v>
      </c>
      <c r="T45" s="58"/>
      <c r="U45" s="58"/>
      <c r="V45" s="58"/>
      <c r="W45" s="58"/>
      <c r="X45" s="58"/>
      <c r="Y45" s="58">
        <f t="shared" si="1"/>
        <v>1.1000000000000001</v>
      </c>
      <c r="Z45" s="33">
        <f t="shared" si="2"/>
        <v>3.85E-2</v>
      </c>
      <c r="AA45" s="72">
        <f t="shared" si="12"/>
        <v>3.0800000000000004E-2</v>
      </c>
      <c r="AB45" s="73">
        <f t="shared" si="3"/>
        <v>3.0800000000000004E-2</v>
      </c>
      <c r="AC45" s="74">
        <v>140</v>
      </c>
      <c r="AD45" s="58">
        <v>140</v>
      </c>
      <c r="AE45" s="57"/>
      <c r="AF45" s="58"/>
      <c r="AG45" s="58"/>
      <c r="AH45" s="58"/>
      <c r="AI45" s="58"/>
      <c r="AJ45" s="58"/>
      <c r="AK45" s="58"/>
      <c r="AL45" s="58">
        <f t="shared" si="4"/>
        <v>0</v>
      </c>
      <c r="AM45" s="33">
        <f t="shared" si="5"/>
        <v>0</v>
      </c>
      <c r="AN45" s="71">
        <f t="shared" si="13"/>
        <v>0</v>
      </c>
      <c r="AO45" s="57"/>
      <c r="AP45" s="58"/>
      <c r="AQ45" s="58"/>
      <c r="AR45" s="58">
        <v>2.2999999999999998</v>
      </c>
      <c r="AS45" s="58"/>
      <c r="AT45" s="58"/>
      <c r="AU45" s="58"/>
      <c r="AV45" s="58"/>
      <c r="AW45" s="58"/>
      <c r="AX45" s="58">
        <f t="shared" si="6"/>
        <v>2.2999999999999998</v>
      </c>
      <c r="AY45" s="33">
        <f t="shared" si="7"/>
        <v>8.0500000000000002E-2</v>
      </c>
      <c r="AZ45" s="72">
        <f t="shared" si="14"/>
        <v>1.6099999999999996E-2</v>
      </c>
      <c r="BA45" s="75">
        <f t="shared" si="8"/>
        <v>1.6099999999999996E-2</v>
      </c>
      <c r="BB45" s="76">
        <f t="shared" si="9"/>
        <v>4.6899999999999997E-2</v>
      </c>
    </row>
    <row r="46" spans="2:54" x14ac:dyDescent="0.25">
      <c r="B46" s="58" t="s">
        <v>37</v>
      </c>
      <c r="C46" s="33">
        <v>50</v>
      </c>
      <c r="D46" s="58">
        <v>40</v>
      </c>
      <c r="E46" s="70">
        <v>40</v>
      </c>
      <c r="F46" s="57"/>
      <c r="G46" s="58"/>
      <c r="H46" s="58"/>
      <c r="I46" s="58"/>
      <c r="J46" s="58"/>
      <c r="K46" s="58"/>
      <c r="L46" s="58"/>
      <c r="M46" s="58">
        <f t="shared" si="0"/>
        <v>0</v>
      </c>
      <c r="N46" s="33">
        <f t="shared" si="10"/>
        <v>0</v>
      </c>
      <c r="O46" s="71">
        <f t="shared" si="11"/>
        <v>0</v>
      </c>
      <c r="P46" s="57"/>
      <c r="Q46" s="58"/>
      <c r="R46" s="58"/>
      <c r="S46" s="58"/>
      <c r="T46" s="58">
        <v>120</v>
      </c>
      <c r="U46" s="58"/>
      <c r="V46" s="58"/>
      <c r="W46" s="58"/>
      <c r="X46" s="58"/>
      <c r="Y46" s="58">
        <f t="shared" si="1"/>
        <v>120</v>
      </c>
      <c r="Z46" s="33">
        <f t="shared" si="2"/>
        <v>6</v>
      </c>
      <c r="AA46" s="72">
        <f t="shared" si="12"/>
        <v>3.36</v>
      </c>
      <c r="AB46" s="73">
        <f t="shared" si="3"/>
        <v>3.36</v>
      </c>
      <c r="AC46" s="74">
        <v>60</v>
      </c>
      <c r="AD46" s="58">
        <v>60</v>
      </c>
      <c r="AE46" s="57"/>
      <c r="AF46" s="58"/>
      <c r="AG46" s="58"/>
      <c r="AH46" s="58"/>
      <c r="AI46" s="58"/>
      <c r="AJ46" s="58"/>
      <c r="AK46" s="58"/>
      <c r="AL46" s="58">
        <f t="shared" si="4"/>
        <v>0</v>
      </c>
      <c r="AM46" s="33">
        <f t="shared" si="5"/>
        <v>0</v>
      </c>
      <c r="AN46" s="71">
        <f t="shared" si="13"/>
        <v>0</v>
      </c>
      <c r="AO46" s="57"/>
      <c r="AP46" s="58"/>
      <c r="AQ46" s="58"/>
      <c r="AR46" s="58"/>
      <c r="AS46" s="58">
        <v>120</v>
      </c>
      <c r="AT46" s="58"/>
      <c r="AU46" s="58"/>
      <c r="AV46" s="58"/>
      <c r="AW46" s="58"/>
      <c r="AX46" s="58">
        <f t="shared" si="6"/>
        <v>120</v>
      </c>
      <c r="AY46" s="33">
        <f t="shared" si="7"/>
        <v>6</v>
      </c>
      <c r="AZ46" s="72">
        <f t="shared" si="14"/>
        <v>0.84</v>
      </c>
      <c r="BA46" s="75">
        <f t="shared" si="8"/>
        <v>0.84</v>
      </c>
      <c r="BB46" s="76">
        <f t="shared" si="9"/>
        <v>4.2</v>
      </c>
    </row>
    <row r="47" spans="2:54" s="136" customFormat="1" x14ac:dyDescent="0.25">
      <c r="B47" s="28" t="s">
        <v>42</v>
      </c>
      <c r="C47" s="127">
        <v>130</v>
      </c>
      <c r="D47" s="28">
        <v>140</v>
      </c>
      <c r="E47" s="128">
        <v>140</v>
      </c>
      <c r="F47" s="129"/>
      <c r="G47" s="28"/>
      <c r="H47" s="28"/>
      <c r="I47" s="28"/>
      <c r="J47" s="28"/>
      <c r="K47" s="28"/>
      <c r="L47" s="28"/>
      <c r="M47" s="28">
        <f t="shared" si="0"/>
        <v>0</v>
      </c>
      <c r="N47" s="127">
        <f t="shared" si="10"/>
        <v>0</v>
      </c>
      <c r="O47" s="130">
        <f t="shared" si="11"/>
        <v>0</v>
      </c>
      <c r="P47" s="129"/>
      <c r="Q47" s="28"/>
      <c r="R47" s="28"/>
      <c r="S47" s="28"/>
      <c r="T47" s="28"/>
      <c r="U47" s="28">
        <v>45</v>
      </c>
      <c r="V47" s="28"/>
      <c r="W47" s="28"/>
      <c r="X47" s="28"/>
      <c r="Y47" s="28">
        <f t="shared" si="1"/>
        <v>45</v>
      </c>
      <c r="Z47" s="127">
        <f t="shared" si="2"/>
        <v>5.85</v>
      </c>
      <c r="AA47" s="131">
        <f t="shared" si="12"/>
        <v>1.26</v>
      </c>
      <c r="AB47" s="132">
        <f t="shared" si="3"/>
        <v>1.26</v>
      </c>
      <c r="AC47" s="133">
        <v>140</v>
      </c>
      <c r="AD47" s="28">
        <v>140</v>
      </c>
      <c r="AE47" s="129"/>
      <c r="AF47" s="28"/>
      <c r="AG47" s="28"/>
      <c r="AH47" s="28"/>
      <c r="AI47" s="28"/>
      <c r="AJ47" s="28"/>
      <c r="AK47" s="28"/>
      <c r="AL47" s="28">
        <f t="shared" si="4"/>
        <v>0</v>
      </c>
      <c r="AM47" s="127">
        <f t="shared" si="5"/>
        <v>0</v>
      </c>
      <c r="AN47" s="71">
        <f t="shared" si="13"/>
        <v>0</v>
      </c>
      <c r="AO47" s="129"/>
      <c r="AP47" s="28"/>
      <c r="AQ47" s="28"/>
      <c r="AR47" s="28"/>
      <c r="AS47" s="28"/>
      <c r="AT47" s="28">
        <v>45</v>
      </c>
      <c r="AU47" s="28"/>
      <c r="AV47" s="28"/>
      <c r="AW47" s="28"/>
      <c r="AX47" s="28">
        <f t="shared" si="6"/>
        <v>45</v>
      </c>
      <c r="AY47" s="127">
        <f t="shared" si="7"/>
        <v>5.85</v>
      </c>
      <c r="AZ47" s="72">
        <f t="shared" si="14"/>
        <v>0.315</v>
      </c>
      <c r="BA47" s="134">
        <f t="shared" si="8"/>
        <v>0.315</v>
      </c>
      <c r="BB47" s="135">
        <f t="shared" si="9"/>
        <v>1.575</v>
      </c>
    </row>
    <row r="48" spans="2:54" s="136" customFormat="1" x14ac:dyDescent="0.25">
      <c r="B48" s="28" t="s">
        <v>43</v>
      </c>
      <c r="C48" s="127"/>
      <c r="D48" s="28">
        <v>140</v>
      </c>
      <c r="E48" s="128">
        <v>140</v>
      </c>
      <c r="F48" s="129"/>
      <c r="G48" s="28"/>
      <c r="H48" s="28"/>
      <c r="I48" s="28"/>
      <c r="J48" s="28"/>
      <c r="K48" s="28"/>
      <c r="L48" s="28"/>
      <c r="M48" s="28">
        <f t="shared" si="0"/>
        <v>0</v>
      </c>
      <c r="N48" s="127">
        <f t="shared" si="10"/>
        <v>0</v>
      </c>
      <c r="O48" s="130">
        <f t="shared" si="11"/>
        <v>0</v>
      </c>
      <c r="P48" s="129"/>
      <c r="Q48" s="28"/>
      <c r="R48" s="28"/>
      <c r="S48" s="28"/>
      <c r="T48" s="28"/>
      <c r="U48" s="28">
        <v>45</v>
      </c>
      <c r="V48" s="28"/>
      <c r="W48" s="28"/>
      <c r="X48" s="28"/>
      <c r="Y48" s="28">
        <f t="shared" si="1"/>
        <v>45</v>
      </c>
      <c r="Z48" s="127">
        <f t="shared" si="2"/>
        <v>0</v>
      </c>
      <c r="AA48" s="131">
        <f t="shared" si="12"/>
        <v>1.26</v>
      </c>
      <c r="AB48" s="132">
        <f t="shared" si="3"/>
        <v>1.26</v>
      </c>
      <c r="AC48" s="133">
        <v>140</v>
      </c>
      <c r="AD48" s="28">
        <v>140</v>
      </c>
      <c r="AE48" s="129"/>
      <c r="AF48" s="28"/>
      <c r="AG48" s="28"/>
      <c r="AH48" s="28"/>
      <c r="AI48" s="28"/>
      <c r="AJ48" s="28"/>
      <c r="AK48" s="28"/>
      <c r="AL48" s="28">
        <f t="shared" si="4"/>
        <v>0</v>
      </c>
      <c r="AM48" s="127">
        <f t="shared" si="5"/>
        <v>0</v>
      </c>
      <c r="AN48" s="71">
        <f t="shared" si="13"/>
        <v>0</v>
      </c>
      <c r="AO48" s="129"/>
      <c r="AP48" s="28"/>
      <c r="AQ48" s="28"/>
      <c r="AR48" s="28"/>
      <c r="AS48" s="28"/>
      <c r="AT48" s="28">
        <v>45</v>
      </c>
      <c r="AU48" s="28"/>
      <c r="AV48" s="28"/>
      <c r="AW48" s="28"/>
      <c r="AX48" s="28">
        <f t="shared" si="6"/>
        <v>45</v>
      </c>
      <c r="AY48" s="127">
        <f t="shared" si="7"/>
        <v>0</v>
      </c>
      <c r="AZ48" s="72">
        <f t="shared" si="14"/>
        <v>0.315</v>
      </c>
      <c r="BA48" s="134">
        <f t="shared" si="8"/>
        <v>0.315</v>
      </c>
      <c r="BB48" s="135">
        <f t="shared" si="9"/>
        <v>1.575</v>
      </c>
    </row>
    <row r="49" spans="2:54" x14ac:dyDescent="0.25">
      <c r="B49" s="58" t="s">
        <v>23</v>
      </c>
      <c r="C49" s="33">
        <v>45</v>
      </c>
      <c r="D49" s="58">
        <v>40</v>
      </c>
      <c r="E49" s="70">
        <v>40</v>
      </c>
      <c r="F49" s="57"/>
      <c r="G49" s="58"/>
      <c r="H49" s="58"/>
      <c r="I49" s="58"/>
      <c r="J49" s="58"/>
      <c r="K49" s="58"/>
      <c r="L49" s="58"/>
      <c r="M49" s="58">
        <f t="shared" si="0"/>
        <v>0</v>
      </c>
      <c r="N49" s="33">
        <f t="shared" si="10"/>
        <v>0</v>
      </c>
      <c r="O49" s="71">
        <f t="shared" si="11"/>
        <v>0</v>
      </c>
      <c r="P49" s="57"/>
      <c r="Q49" s="58"/>
      <c r="R49" s="58"/>
      <c r="S49" s="58"/>
      <c r="T49" s="58"/>
      <c r="U49" s="58"/>
      <c r="V49" s="58"/>
      <c r="W49" s="58">
        <v>50</v>
      </c>
      <c r="X49" s="58"/>
      <c r="Y49" s="58">
        <f t="shared" si="1"/>
        <v>50</v>
      </c>
      <c r="Z49" s="33">
        <f t="shared" si="2"/>
        <v>2.25</v>
      </c>
      <c r="AA49" s="72">
        <f t="shared" si="12"/>
        <v>1.4</v>
      </c>
      <c r="AB49" s="73">
        <f t="shared" si="3"/>
        <v>1.4</v>
      </c>
      <c r="AC49" s="74">
        <v>60</v>
      </c>
      <c r="AD49" s="58">
        <v>60</v>
      </c>
      <c r="AE49" s="57"/>
      <c r="AF49" s="58"/>
      <c r="AG49" s="58"/>
      <c r="AH49" s="58"/>
      <c r="AI49" s="58"/>
      <c r="AJ49" s="58"/>
      <c r="AK49" s="58"/>
      <c r="AL49" s="58">
        <f t="shared" si="4"/>
        <v>0</v>
      </c>
      <c r="AM49" s="33">
        <f t="shared" si="5"/>
        <v>0</v>
      </c>
      <c r="AN49" s="71">
        <f t="shared" si="13"/>
        <v>0</v>
      </c>
      <c r="AO49" s="57"/>
      <c r="AP49" s="58"/>
      <c r="AQ49" s="58"/>
      <c r="AR49" s="58"/>
      <c r="AS49" s="58"/>
      <c r="AT49" s="58"/>
      <c r="AU49" s="58"/>
      <c r="AV49" s="58">
        <v>70</v>
      </c>
      <c r="AW49" s="58"/>
      <c r="AX49" s="58">
        <f t="shared" si="6"/>
        <v>70</v>
      </c>
      <c r="AY49" s="33">
        <f t="shared" si="7"/>
        <v>3.15</v>
      </c>
      <c r="AZ49" s="72">
        <f t="shared" si="14"/>
        <v>0.49</v>
      </c>
      <c r="BA49" s="75">
        <f t="shared" si="8"/>
        <v>0.49</v>
      </c>
      <c r="BB49" s="76">
        <f t="shared" si="9"/>
        <v>1.89</v>
      </c>
    </row>
    <row r="50" spans="2:54" ht="16.5" thickBot="1" x14ac:dyDescent="0.3">
      <c r="B50" s="58" t="s">
        <v>102</v>
      </c>
      <c r="C50" s="33">
        <v>13</v>
      </c>
      <c r="D50" s="58">
        <v>140</v>
      </c>
      <c r="E50" s="70">
        <v>140</v>
      </c>
      <c r="F50" s="93"/>
      <c r="G50" s="94"/>
      <c r="H50" s="94"/>
      <c r="I50" s="94"/>
      <c r="J50" s="94"/>
      <c r="K50" s="94">
        <v>250</v>
      </c>
      <c r="L50" s="94"/>
      <c r="M50" s="94">
        <f t="shared" si="0"/>
        <v>250</v>
      </c>
      <c r="N50" s="33">
        <f t="shared" si="10"/>
        <v>3.25</v>
      </c>
      <c r="O50" s="71">
        <f t="shared" si="11"/>
        <v>7</v>
      </c>
      <c r="P50" s="93"/>
      <c r="Q50" s="94"/>
      <c r="R50" s="94"/>
      <c r="S50" s="94"/>
      <c r="T50" s="94"/>
      <c r="U50" s="94"/>
      <c r="V50" s="94"/>
      <c r="W50" s="94"/>
      <c r="X50" s="94">
        <v>250</v>
      </c>
      <c r="Y50" s="94">
        <f t="shared" si="1"/>
        <v>250</v>
      </c>
      <c r="Z50" s="95">
        <f t="shared" si="2"/>
        <v>3.25</v>
      </c>
      <c r="AA50" s="97">
        <f t="shared" si="12"/>
        <v>7</v>
      </c>
      <c r="AB50" s="98">
        <f t="shared" si="3"/>
        <v>14</v>
      </c>
      <c r="AC50" s="74">
        <v>140</v>
      </c>
      <c r="AD50" s="58">
        <v>140</v>
      </c>
      <c r="AE50" s="57"/>
      <c r="AF50" s="58"/>
      <c r="AG50" s="58"/>
      <c r="AH50" s="58"/>
      <c r="AI50" s="58"/>
      <c r="AJ50" s="58">
        <v>250</v>
      </c>
      <c r="AK50" s="58"/>
      <c r="AL50" s="58">
        <f t="shared" si="4"/>
        <v>250</v>
      </c>
      <c r="AM50" s="33">
        <f t="shared" si="5"/>
        <v>3.25</v>
      </c>
      <c r="AN50" s="71">
        <f t="shared" si="13"/>
        <v>1.75</v>
      </c>
      <c r="AO50" s="93"/>
      <c r="AP50" s="94"/>
      <c r="AQ50" s="94"/>
      <c r="AR50" s="94"/>
      <c r="AS50" s="94"/>
      <c r="AT50" s="94"/>
      <c r="AU50" s="94"/>
      <c r="AV50" s="94"/>
      <c r="AW50" s="94">
        <v>250</v>
      </c>
      <c r="AX50" s="94">
        <f t="shared" si="6"/>
        <v>250</v>
      </c>
      <c r="AY50" s="33">
        <f t="shared" si="7"/>
        <v>3.25</v>
      </c>
      <c r="AZ50" s="72">
        <f t="shared" si="14"/>
        <v>1.75</v>
      </c>
      <c r="BA50" s="99">
        <f t="shared" si="8"/>
        <v>3.5</v>
      </c>
      <c r="BB50" s="76">
        <f t="shared" si="9"/>
        <v>17.5</v>
      </c>
    </row>
    <row r="51" spans="2:54" ht="16.5" thickBot="1" x14ac:dyDescent="0.3">
      <c r="B51" s="58" t="s">
        <v>179</v>
      </c>
      <c r="C51" s="33">
        <v>13</v>
      </c>
      <c r="D51" s="58">
        <v>140</v>
      </c>
      <c r="E51" s="70">
        <v>140</v>
      </c>
      <c r="F51" s="93"/>
      <c r="G51" s="94"/>
      <c r="H51" s="94"/>
      <c r="I51" s="94"/>
      <c r="J51" s="94"/>
      <c r="K51" s="94"/>
      <c r="L51" s="94">
        <v>1</v>
      </c>
      <c r="M51" s="94">
        <f t="shared" si="0"/>
        <v>1</v>
      </c>
      <c r="N51" s="33">
        <f>C51*M51</f>
        <v>13</v>
      </c>
      <c r="O51" s="71">
        <f>M51*$M$25</f>
        <v>28</v>
      </c>
      <c r="P51" s="93"/>
      <c r="Q51" s="94"/>
      <c r="R51" s="94"/>
      <c r="S51" s="94"/>
      <c r="T51" s="94"/>
      <c r="U51" s="94"/>
      <c r="V51" s="94"/>
      <c r="W51" s="94"/>
      <c r="X51" s="94"/>
      <c r="Y51" s="94">
        <f t="shared" si="1"/>
        <v>0</v>
      </c>
      <c r="Z51" s="95">
        <f t="shared" si="2"/>
        <v>0</v>
      </c>
      <c r="AA51" s="97">
        <f t="shared" si="12"/>
        <v>0</v>
      </c>
      <c r="AB51" s="98">
        <f t="shared" si="3"/>
        <v>28</v>
      </c>
      <c r="AC51" s="74">
        <v>140</v>
      </c>
      <c r="AD51" s="58">
        <v>140</v>
      </c>
      <c r="AE51" s="57"/>
      <c r="AF51" s="58"/>
      <c r="AG51" s="58"/>
      <c r="AH51" s="58"/>
      <c r="AI51" s="58"/>
      <c r="AJ51" s="58"/>
      <c r="AK51" s="58">
        <v>2</v>
      </c>
      <c r="AL51" s="58">
        <f t="shared" si="4"/>
        <v>2</v>
      </c>
      <c r="AM51" s="33">
        <f>C51*AL51</f>
        <v>26</v>
      </c>
      <c r="AN51" s="71">
        <f t="shared" si="13"/>
        <v>1.4E-2</v>
      </c>
      <c r="AO51" s="93"/>
      <c r="AP51" s="94"/>
      <c r="AQ51" s="94"/>
      <c r="AR51" s="94"/>
      <c r="AS51" s="94"/>
      <c r="AT51" s="94"/>
      <c r="AU51" s="94"/>
      <c r="AV51" s="94"/>
      <c r="AW51" s="94"/>
      <c r="AX51" s="94">
        <f t="shared" si="6"/>
        <v>0</v>
      </c>
      <c r="AY51" s="33">
        <f t="shared" si="7"/>
        <v>0</v>
      </c>
      <c r="AZ51" s="72">
        <f t="shared" si="14"/>
        <v>0</v>
      </c>
      <c r="BA51" s="99">
        <f t="shared" si="8"/>
        <v>1.4E-2</v>
      </c>
      <c r="BB51" s="76">
        <f t="shared" si="9"/>
        <v>28.013999999999999</v>
      </c>
    </row>
    <row r="52" spans="2:54" ht="16.5" thickBot="1" x14ac:dyDescent="0.3">
      <c r="B52" s="58"/>
      <c r="C52" s="33"/>
      <c r="D52" s="58">
        <v>140</v>
      </c>
      <c r="E52" s="70">
        <v>140</v>
      </c>
      <c r="F52" s="93"/>
      <c r="G52" s="94"/>
      <c r="H52" s="94"/>
      <c r="I52" s="94"/>
      <c r="J52" s="94"/>
      <c r="K52" s="94"/>
      <c r="L52" s="94"/>
      <c r="M52" s="94">
        <f t="shared" si="0"/>
        <v>0</v>
      </c>
      <c r="N52" s="33">
        <f t="shared" si="10"/>
        <v>0</v>
      </c>
      <c r="O52" s="71">
        <f t="shared" si="11"/>
        <v>0</v>
      </c>
      <c r="P52" s="93"/>
      <c r="Q52" s="94"/>
      <c r="R52" s="94"/>
      <c r="S52" s="94"/>
      <c r="T52" s="94"/>
      <c r="U52" s="94"/>
      <c r="V52" s="94"/>
      <c r="W52" s="94"/>
      <c r="X52" s="94"/>
      <c r="Y52" s="94">
        <f t="shared" si="1"/>
        <v>0</v>
      </c>
      <c r="Z52" s="95">
        <f t="shared" si="2"/>
        <v>0</v>
      </c>
      <c r="AA52" s="97">
        <f t="shared" si="12"/>
        <v>0</v>
      </c>
      <c r="AB52" s="98">
        <f t="shared" si="3"/>
        <v>0</v>
      </c>
      <c r="AC52" s="74">
        <v>140</v>
      </c>
      <c r="AD52" s="58">
        <v>140</v>
      </c>
      <c r="AE52" s="57"/>
      <c r="AF52" s="58"/>
      <c r="AG52" s="58"/>
      <c r="AH52" s="58"/>
      <c r="AI52" s="58"/>
      <c r="AJ52" s="58"/>
      <c r="AK52" s="58"/>
      <c r="AL52" s="58">
        <f t="shared" si="4"/>
        <v>0</v>
      </c>
      <c r="AM52" s="33">
        <f t="shared" si="5"/>
        <v>0</v>
      </c>
      <c r="AN52" s="71">
        <f t="shared" si="13"/>
        <v>0</v>
      </c>
      <c r="AO52" s="93"/>
      <c r="AP52" s="94"/>
      <c r="AQ52" s="94"/>
      <c r="AR52" s="94"/>
      <c r="AS52" s="94"/>
      <c r="AT52" s="94"/>
      <c r="AU52" s="94"/>
      <c r="AV52" s="94"/>
      <c r="AW52" s="94"/>
      <c r="AX52" s="94">
        <f t="shared" si="6"/>
        <v>0</v>
      </c>
      <c r="AY52" s="33">
        <f t="shared" si="7"/>
        <v>0</v>
      </c>
      <c r="AZ52" s="72">
        <f t="shared" si="14"/>
        <v>0</v>
      </c>
      <c r="BA52" s="99">
        <f t="shared" si="8"/>
        <v>0</v>
      </c>
      <c r="BB52" s="76">
        <f t="shared" si="9"/>
        <v>0</v>
      </c>
    </row>
    <row r="53" spans="2:54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3"/>
      <c r="M53" s="104" t="s">
        <v>55</v>
      </c>
      <c r="N53" s="105">
        <f>SUM(N26:N52)</f>
        <v>76.691000000000003</v>
      </c>
      <c r="O53" s="106"/>
      <c r="P53" s="107"/>
      <c r="Q53" s="108"/>
      <c r="R53" s="108"/>
      <c r="S53" s="108"/>
      <c r="T53" s="108"/>
      <c r="U53" s="108"/>
      <c r="V53" s="108"/>
      <c r="W53" s="108"/>
      <c r="X53" s="108"/>
      <c r="Y53" s="108"/>
      <c r="Z53" s="109">
        <f>SUM(Z26:Z52)</f>
        <v>99.974499999999992</v>
      </c>
      <c r="AA53" s="110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2">
        <f>SUM(AM26:AM52)</f>
        <v>96.951999999999998</v>
      </c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2">
        <f>SUM(AY26:AY52)</f>
        <v>117.14699999999998</v>
      </c>
      <c r="AZ53" s="111"/>
      <c r="BA53" s="113"/>
      <c r="BB53" s="114"/>
    </row>
    <row r="55" spans="2:54" x14ac:dyDescent="0.25">
      <c r="B55" s="148">
        <f>N53+Z53</f>
        <v>176.66550000000001</v>
      </c>
    </row>
    <row r="56" spans="2:54" x14ac:dyDescent="0.25">
      <c r="B56" s="148">
        <f>AM53+AY53</f>
        <v>214.09899999999999</v>
      </c>
    </row>
    <row r="57" spans="2:54" x14ac:dyDescent="0.25">
      <c r="B57" s="87"/>
    </row>
    <row r="59" spans="2:54" s="79" customFormat="1" x14ac:dyDescent="0.25">
      <c r="BB59" s="80"/>
    </row>
  </sheetData>
  <mergeCells count="79">
    <mergeCell ref="AX25:AZ25"/>
    <mergeCell ref="AY18:AY23"/>
    <mergeCell ref="AO17:AZ17"/>
    <mergeCell ref="AK18:AK23"/>
    <mergeCell ref="AL18:AL23"/>
    <mergeCell ref="AM18:AM23"/>
    <mergeCell ref="AN18:AN23"/>
    <mergeCell ref="M25:O25"/>
    <mergeCell ref="Y25:AA25"/>
    <mergeCell ref="AL25:AN25"/>
    <mergeCell ref="AG18:AG23"/>
    <mergeCell ref="AH18:AH23"/>
    <mergeCell ref="AB17:AB25"/>
    <mergeCell ref="AE17:AN17"/>
    <mergeCell ref="P18:P23"/>
    <mergeCell ref="Q18:Q23"/>
    <mergeCell ref="R18:R23"/>
    <mergeCell ref="S18:S23"/>
    <mergeCell ref="T18:T23"/>
    <mergeCell ref="V18:V23"/>
    <mergeCell ref="X18:X23"/>
    <mergeCell ref="AJ18:AJ23"/>
    <mergeCell ref="W18:W23"/>
    <mergeCell ref="B53:C53"/>
    <mergeCell ref="AT18:AT23"/>
    <mergeCell ref="AU18:AU23"/>
    <mergeCell ref="AW18:AW23"/>
    <mergeCell ref="AX18:AX23"/>
    <mergeCell ref="AP18:AP23"/>
    <mergeCell ref="F24:L24"/>
    <mergeCell ref="M24:O24"/>
    <mergeCell ref="P24:X24"/>
    <mergeCell ref="Y24:AA24"/>
    <mergeCell ref="AE24:AK24"/>
    <mergeCell ref="Z18:Z23"/>
    <mergeCell ref="AA18:AA23"/>
    <mergeCell ref="AE18:AE23"/>
    <mergeCell ref="AF18:AF23"/>
    <mergeCell ref="AO18:AO23"/>
    <mergeCell ref="K18:K23"/>
    <mergeCell ref="AZ18:AZ23"/>
    <mergeCell ref="AL24:AN24"/>
    <mergeCell ref="AO24:AW24"/>
    <mergeCell ref="AX24:AZ24"/>
    <mergeCell ref="AQ18:AQ23"/>
    <mergeCell ref="AS18:AS23"/>
    <mergeCell ref="AI18:AI23"/>
    <mergeCell ref="AV18:AV23"/>
    <mergeCell ref="Y18:Y23"/>
    <mergeCell ref="L18:L23"/>
    <mergeCell ref="M18:M23"/>
    <mergeCell ref="N18:N23"/>
    <mergeCell ref="O18:O23"/>
    <mergeCell ref="F18:F23"/>
    <mergeCell ref="G18:G23"/>
    <mergeCell ref="H18:H23"/>
    <mergeCell ref="I18:I23"/>
    <mergeCell ref="J18:J23"/>
    <mergeCell ref="B2:F2"/>
    <mergeCell ref="C4:F4"/>
    <mergeCell ref="G4:L4"/>
    <mergeCell ref="AF4:AK4"/>
    <mergeCell ref="B6:L6"/>
    <mergeCell ref="B8:BB8"/>
    <mergeCell ref="U18:U23"/>
    <mergeCell ref="AR18:AR23"/>
    <mergeCell ref="B9:BB9"/>
    <mergeCell ref="B10:BB10"/>
    <mergeCell ref="B11:BB11"/>
    <mergeCell ref="B13:C13"/>
    <mergeCell ref="B16:C16"/>
    <mergeCell ref="F16:AB16"/>
    <mergeCell ref="AE16:BA16"/>
    <mergeCell ref="BB16:BB25"/>
    <mergeCell ref="F17:O17"/>
    <mergeCell ref="P17:AA17"/>
    <mergeCell ref="BA17:BA25"/>
    <mergeCell ref="B18:B25"/>
    <mergeCell ref="C18:C25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9"/>
  <sheetViews>
    <sheetView topLeftCell="O17" zoomScale="90" zoomScaleNormal="90" workbookViewId="0">
      <selection activeCell="AT34" sqref="AT34"/>
    </sheetView>
  </sheetViews>
  <sheetFormatPr defaultColWidth="8.7109375" defaultRowHeight="15.75" x14ac:dyDescent="0.25"/>
  <cols>
    <col min="1" max="1" width="3.5703125" style="77" customWidth="1"/>
    <col min="2" max="2" width="15.85546875" style="77" customWidth="1"/>
    <col min="3" max="3" width="6.5703125" style="77" customWidth="1"/>
    <col min="4" max="5" width="6.5703125" style="77" hidden="1" customWidth="1"/>
    <col min="6" max="12" width="5.5703125" style="77" customWidth="1"/>
    <col min="13" max="13" width="6.5703125" style="77" customWidth="1"/>
    <col min="14" max="14" width="6.85546875" style="77" customWidth="1"/>
    <col min="15" max="18" width="5.5703125" style="77" customWidth="1"/>
    <col min="19" max="19" width="4.85546875" style="77" customWidth="1"/>
    <col min="20" max="24" width="5.5703125" style="77" customWidth="1"/>
    <col min="25" max="25" width="6.42578125" style="77" customWidth="1"/>
    <col min="26" max="26" width="5.5703125" style="77" customWidth="1"/>
    <col min="27" max="27" width="7.42578125" style="77" customWidth="1"/>
    <col min="28" max="29" width="5.5703125" style="77" hidden="1" customWidth="1"/>
    <col min="30" max="36" width="5.5703125" style="77" customWidth="1"/>
    <col min="37" max="37" width="6.28515625" style="77" customWidth="1"/>
    <col min="38" max="38" width="6.5703125" style="77" customWidth="1"/>
    <col min="39" max="48" width="5.5703125" style="77" customWidth="1"/>
    <col min="49" max="49" width="6.42578125" style="77" customWidth="1"/>
    <col min="50" max="50" width="5.5703125" style="77" customWidth="1"/>
    <col min="51" max="51" width="8.140625" style="77" customWidth="1"/>
    <col min="52" max="52" width="9.5703125" style="80" customWidth="1"/>
    <col min="53" max="16384" width="8.7109375" style="77"/>
  </cols>
  <sheetData>
    <row r="1" spans="2:52" s="79" customFormat="1" x14ac:dyDescent="0.25">
      <c r="AZ1" s="80"/>
    </row>
    <row r="2" spans="2:52" s="79" customFormat="1" x14ac:dyDescent="0.25">
      <c r="B2" s="236" t="s">
        <v>0</v>
      </c>
      <c r="C2" s="236"/>
      <c r="D2" s="236"/>
      <c r="E2" s="236"/>
      <c r="F2" s="236"/>
      <c r="AZ2" s="80"/>
    </row>
    <row r="3" spans="2:52" s="79" customFormat="1" x14ac:dyDescent="0.25">
      <c r="AZ3" s="80"/>
    </row>
    <row r="4" spans="2:52" s="79" customFormat="1" x14ac:dyDescent="0.25">
      <c r="B4" s="81" t="s">
        <v>1</v>
      </c>
      <c r="C4" s="236" t="s">
        <v>2</v>
      </c>
      <c r="D4" s="236"/>
      <c r="E4" s="236"/>
      <c r="F4" s="236"/>
      <c r="G4" s="237" t="s">
        <v>3</v>
      </c>
      <c r="H4" s="237"/>
      <c r="I4" s="237"/>
      <c r="J4" s="237"/>
      <c r="K4" s="237"/>
      <c r="AE4" s="237" t="s">
        <v>3</v>
      </c>
      <c r="AF4" s="237"/>
      <c r="AG4" s="237"/>
      <c r="AH4" s="237"/>
      <c r="AI4" s="237"/>
      <c r="AZ4" s="80"/>
    </row>
    <row r="5" spans="2:52" s="79" customFormat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AD5" s="81"/>
      <c r="AE5" s="81"/>
      <c r="AF5" s="81"/>
      <c r="AG5" s="81"/>
      <c r="AH5" s="81"/>
      <c r="AI5" s="81"/>
      <c r="AZ5" s="80"/>
    </row>
    <row r="6" spans="2:52" s="79" customFormat="1" x14ac:dyDescent="0.25"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37"/>
      <c r="AZ6" s="80"/>
    </row>
    <row r="8" spans="2:52" s="82" customFormat="1" x14ac:dyDescent="0.25">
      <c r="B8" s="215" t="s">
        <v>4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</row>
    <row r="9" spans="2:52" s="82" customFormat="1" x14ac:dyDescent="0.25">
      <c r="B9" s="215" t="s">
        <v>173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</row>
    <row r="10" spans="2:52" s="80" customFormat="1" ht="18.95" customHeight="1" x14ac:dyDescent="0.25">
      <c r="B10" s="216" t="s">
        <v>28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</row>
    <row r="11" spans="2:52" x14ac:dyDescent="0.25">
      <c r="B11" s="215" t="s">
        <v>5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</row>
    <row r="13" spans="2:52" x14ac:dyDescent="0.25">
      <c r="B13" s="217" t="s">
        <v>6</v>
      </c>
      <c r="C13" s="217"/>
    </row>
    <row r="14" spans="2:52" x14ac:dyDescent="0.25">
      <c r="B14" s="116"/>
      <c r="C14" s="116"/>
    </row>
    <row r="15" spans="2:52" ht="16.5" thickBot="1" x14ac:dyDescent="0.3">
      <c r="B15" s="116"/>
      <c r="C15" s="116"/>
    </row>
    <row r="16" spans="2:52" s="87" customFormat="1" ht="14.45" customHeight="1" thickBot="1" x14ac:dyDescent="0.25">
      <c r="B16" s="218" t="s">
        <v>7</v>
      </c>
      <c r="C16" s="218"/>
      <c r="D16" s="84"/>
      <c r="E16" s="85"/>
      <c r="F16" s="219" t="s">
        <v>8</v>
      </c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1"/>
      <c r="AB16" s="86"/>
      <c r="AC16" s="84"/>
      <c r="AD16" s="222" t="s">
        <v>60</v>
      </c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4" t="s">
        <v>62</v>
      </c>
    </row>
    <row r="17" spans="2:52" s="87" customFormat="1" ht="14.45" customHeight="1" x14ac:dyDescent="0.2">
      <c r="B17" s="117"/>
      <c r="C17" s="117"/>
      <c r="D17" s="84"/>
      <c r="E17" s="85"/>
      <c r="F17" s="226" t="s">
        <v>6</v>
      </c>
      <c r="G17" s="227"/>
      <c r="H17" s="227"/>
      <c r="I17" s="227"/>
      <c r="J17" s="227"/>
      <c r="K17" s="227"/>
      <c r="L17" s="227"/>
      <c r="M17" s="227"/>
      <c r="N17" s="228"/>
      <c r="O17" s="229" t="s">
        <v>21</v>
      </c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1"/>
      <c r="AA17" s="232" t="s">
        <v>59</v>
      </c>
      <c r="AB17" s="86"/>
      <c r="AC17" s="84"/>
      <c r="AD17" s="226" t="s">
        <v>6</v>
      </c>
      <c r="AE17" s="227"/>
      <c r="AF17" s="227"/>
      <c r="AG17" s="227"/>
      <c r="AH17" s="227"/>
      <c r="AI17" s="227"/>
      <c r="AJ17" s="227"/>
      <c r="AK17" s="227"/>
      <c r="AL17" s="228"/>
      <c r="AM17" s="229" t="s">
        <v>21</v>
      </c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1"/>
      <c r="AY17" s="238" t="s">
        <v>63</v>
      </c>
      <c r="AZ17" s="225"/>
    </row>
    <row r="18" spans="2:52" ht="15" customHeight="1" x14ac:dyDescent="0.2">
      <c r="B18" s="194" t="s">
        <v>9</v>
      </c>
      <c r="C18" s="210" t="s">
        <v>10</v>
      </c>
      <c r="D18" s="58"/>
      <c r="E18" s="70"/>
      <c r="F18" s="211" t="s">
        <v>154</v>
      </c>
      <c r="G18" s="194" t="s">
        <v>31</v>
      </c>
      <c r="H18" s="194" t="s">
        <v>67</v>
      </c>
      <c r="I18" s="194" t="s">
        <v>32</v>
      </c>
      <c r="J18" s="194" t="s">
        <v>102</v>
      </c>
      <c r="K18" s="194" t="s">
        <v>102</v>
      </c>
      <c r="L18" s="194" t="s">
        <v>11</v>
      </c>
      <c r="M18" s="194" t="s">
        <v>54</v>
      </c>
      <c r="N18" s="200" t="s">
        <v>57</v>
      </c>
      <c r="O18" s="211" t="s">
        <v>155</v>
      </c>
      <c r="P18" s="194" t="s">
        <v>156</v>
      </c>
      <c r="Q18" s="194" t="s">
        <v>157</v>
      </c>
      <c r="R18" s="194" t="s">
        <v>149</v>
      </c>
      <c r="S18" s="194" t="s">
        <v>37</v>
      </c>
      <c r="T18" s="194" t="s">
        <v>111</v>
      </c>
      <c r="U18" s="194" t="s">
        <v>22</v>
      </c>
      <c r="V18" s="194" t="s">
        <v>23</v>
      </c>
      <c r="W18" s="194" t="s">
        <v>102</v>
      </c>
      <c r="X18" s="194" t="s">
        <v>11</v>
      </c>
      <c r="Y18" s="194" t="s">
        <v>12</v>
      </c>
      <c r="Z18" s="235" t="s">
        <v>58</v>
      </c>
      <c r="AA18" s="233"/>
      <c r="AB18" s="74"/>
      <c r="AC18" s="58"/>
      <c r="AD18" s="211" t="s">
        <v>154</v>
      </c>
      <c r="AE18" s="194" t="s">
        <v>31</v>
      </c>
      <c r="AF18" s="194" t="s">
        <v>67</v>
      </c>
      <c r="AG18" s="194" t="s">
        <v>32</v>
      </c>
      <c r="AH18" s="194" t="s">
        <v>102</v>
      </c>
      <c r="AI18" s="194" t="s">
        <v>175</v>
      </c>
      <c r="AJ18" s="194" t="s">
        <v>53</v>
      </c>
      <c r="AK18" s="194" t="s">
        <v>54</v>
      </c>
      <c r="AL18" s="200" t="s">
        <v>57</v>
      </c>
      <c r="AM18" s="211" t="s">
        <v>155</v>
      </c>
      <c r="AN18" s="194" t="s">
        <v>156</v>
      </c>
      <c r="AO18" s="194" t="s">
        <v>157</v>
      </c>
      <c r="AP18" s="194" t="s">
        <v>149</v>
      </c>
      <c r="AQ18" s="194" t="s">
        <v>37</v>
      </c>
      <c r="AR18" s="194" t="s">
        <v>111</v>
      </c>
      <c r="AS18" s="194" t="s">
        <v>22</v>
      </c>
      <c r="AT18" s="194" t="s">
        <v>23</v>
      </c>
      <c r="AU18" s="194" t="s">
        <v>102</v>
      </c>
      <c r="AV18" s="212" t="s">
        <v>11</v>
      </c>
      <c r="AW18" s="212" t="s">
        <v>12</v>
      </c>
      <c r="AX18" s="235" t="s">
        <v>58</v>
      </c>
      <c r="AY18" s="239"/>
      <c r="AZ18" s="225"/>
    </row>
    <row r="19" spans="2:52" ht="12.95" customHeight="1" x14ac:dyDescent="0.2">
      <c r="B19" s="194"/>
      <c r="C19" s="210"/>
      <c r="D19" s="58"/>
      <c r="E19" s="70"/>
      <c r="F19" s="211"/>
      <c r="G19" s="194"/>
      <c r="H19" s="194"/>
      <c r="I19" s="194"/>
      <c r="J19" s="194"/>
      <c r="K19" s="194"/>
      <c r="L19" s="194"/>
      <c r="M19" s="194"/>
      <c r="N19" s="201"/>
      <c r="O19" s="211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235"/>
      <c r="AA19" s="233"/>
      <c r="AB19" s="89"/>
      <c r="AC19" s="90"/>
      <c r="AD19" s="211"/>
      <c r="AE19" s="194"/>
      <c r="AF19" s="194"/>
      <c r="AG19" s="194"/>
      <c r="AH19" s="194"/>
      <c r="AI19" s="194"/>
      <c r="AJ19" s="194"/>
      <c r="AK19" s="194"/>
      <c r="AL19" s="201"/>
      <c r="AM19" s="211"/>
      <c r="AN19" s="194"/>
      <c r="AO19" s="194"/>
      <c r="AP19" s="194"/>
      <c r="AQ19" s="194"/>
      <c r="AR19" s="194"/>
      <c r="AS19" s="194"/>
      <c r="AT19" s="194"/>
      <c r="AU19" s="194"/>
      <c r="AV19" s="213"/>
      <c r="AW19" s="213"/>
      <c r="AX19" s="235"/>
      <c r="AY19" s="239"/>
      <c r="AZ19" s="225"/>
    </row>
    <row r="20" spans="2:52" ht="14.45" customHeight="1" x14ac:dyDescent="0.2">
      <c r="B20" s="194"/>
      <c r="C20" s="210"/>
      <c r="D20" s="58"/>
      <c r="E20" s="70"/>
      <c r="F20" s="211"/>
      <c r="G20" s="194"/>
      <c r="H20" s="194"/>
      <c r="I20" s="194"/>
      <c r="J20" s="194"/>
      <c r="K20" s="194"/>
      <c r="L20" s="194"/>
      <c r="M20" s="194"/>
      <c r="N20" s="201"/>
      <c r="O20" s="211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235"/>
      <c r="AA20" s="233"/>
      <c r="AB20" s="89"/>
      <c r="AC20" s="90"/>
      <c r="AD20" s="211"/>
      <c r="AE20" s="194"/>
      <c r="AF20" s="194"/>
      <c r="AG20" s="194"/>
      <c r="AH20" s="194"/>
      <c r="AI20" s="194"/>
      <c r="AJ20" s="194"/>
      <c r="AK20" s="194"/>
      <c r="AL20" s="201"/>
      <c r="AM20" s="211"/>
      <c r="AN20" s="194"/>
      <c r="AO20" s="194"/>
      <c r="AP20" s="194"/>
      <c r="AQ20" s="194"/>
      <c r="AR20" s="194"/>
      <c r="AS20" s="194"/>
      <c r="AT20" s="194"/>
      <c r="AU20" s="194"/>
      <c r="AV20" s="213"/>
      <c r="AW20" s="213"/>
      <c r="AX20" s="235"/>
      <c r="AY20" s="239"/>
      <c r="AZ20" s="225"/>
    </row>
    <row r="21" spans="2:52" ht="14.45" customHeight="1" x14ac:dyDescent="0.2">
      <c r="B21" s="194"/>
      <c r="C21" s="210"/>
      <c r="D21" s="58"/>
      <c r="E21" s="70"/>
      <c r="F21" s="211"/>
      <c r="G21" s="194"/>
      <c r="H21" s="194"/>
      <c r="I21" s="194"/>
      <c r="J21" s="194"/>
      <c r="K21" s="194"/>
      <c r="L21" s="194"/>
      <c r="M21" s="194"/>
      <c r="N21" s="201"/>
      <c r="O21" s="211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235"/>
      <c r="AA21" s="233"/>
      <c r="AB21" s="89"/>
      <c r="AC21" s="90"/>
      <c r="AD21" s="211"/>
      <c r="AE21" s="194"/>
      <c r="AF21" s="194"/>
      <c r="AG21" s="194"/>
      <c r="AH21" s="194"/>
      <c r="AI21" s="194"/>
      <c r="AJ21" s="194"/>
      <c r="AK21" s="194"/>
      <c r="AL21" s="201"/>
      <c r="AM21" s="211"/>
      <c r="AN21" s="194"/>
      <c r="AO21" s="194"/>
      <c r="AP21" s="194"/>
      <c r="AQ21" s="194"/>
      <c r="AR21" s="194"/>
      <c r="AS21" s="194"/>
      <c r="AT21" s="194"/>
      <c r="AU21" s="194"/>
      <c r="AV21" s="213"/>
      <c r="AW21" s="213"/>
      <c r="AX21" s="235"/>
      <c r="AY21" s="239"/>
      <c r="AZ21" s="225"/>
    </row>
    <row r="22" spans="2:52" ht="14.45" customHeight="1" x14ac:dyDescent="0.2">
      <c r="B22" s="194"/>
      <c r="C22" s="210"/>
      <c r="D22" s="58"/>
      <c r="E22" s="70"/>
      <c r="F22" s="211"/>
      <c r="G22" s="194"/>
      <c r="H22" s="194"/>
      <c r="I22" s="194"/>
      <c r="J22" s="194"/>
      <c r="K22" s="194"/>
      <c r="L22" s="194"/>
      <c r="M22" s="194"/>
      <c r="N22" s="201"/>
      <c r="O22" s="211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235"/>
      <c r="AA22" s="233"/>
      <c r="AB22" s="89"/>
      <c r="AC22" s="90"/>
      <c r="AD22" s="211"/>
      <c r="AE22" s="194"/>
      <c r="AF22" s="194"/>
      <c r="AG22" s="194"/>
      <c r="AH22" s="194"/>
      <c r="AI22" s="194"/>
      <c r="AJ22" s="194"/>
      <c r="AK22" s="194"/>
      <c r="AL22" s="201"/>
      <c r="AM22" s="211"/>
      <c r="AN22" s="194"/>
      <c r="AO22" s="194"/>
      <c r="AP22" s="194"/>
      <c r="AQ22" s="194"/>
      <c r="AR22" s="194"/>
      <c r="AS22" s="194"/>
      <c r="AT22" s="194"/>
      <c r="AU22" s="194"/>
      <c r="AV22" s="213"/>
      <c r="AW22" s="213"/>
      <c r="AX22" s="235"/>
      <c r="AY22" s="239"/>
      <c r="AZ22" s="225"/>
    </row>
    <row r="23" spans="2:52" ht="21.6" customHeight="1" x14ac:dyDescent="0.2">
      <c r="B23" s="194"/>
      <c r="C23" s="210"/>
      <c r="D23" s="58"/>
      <c r="E23" s="70"/>
      <c r="F23" s="211"/>
      <c r="G23" s="194"/>
      <c r="H23" s="194"/>
      <c r="I23" s="194"/>
      <c r="J23" s="194"/>
      <c r="K23" s="194"/>
      <c r="L23" s="194"/>
      <c r="M23" s="194"/>
      <c r="N23" s="202"/>
      <c r="O23" s="211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235"/>
      <c r="AA23" s="233"/>
      <c r="AB23" s="89"/>
      <c r="AC23" s="90"/>
      <c r="AD23" s="211"/>
      <c r="AE23" s="194"/>
      <c r="AF23" s="194"/>
      <c r="AG23" s="194"/>
      <c r="AH23" s="194"/>
      <c r="AI23" s="194"/>
      <c r="AJ23" s="194"/>
      <c r="AK23" s="194"/>
      <c r="AL23" s="202"/>
      <c r="AM23" s="211"/>
      <c r="AN23" s="194"/>
      <c r="AO23" s="194"/>
      <c r="AP23" s="194"/>
      <c r="AQ23" s="194"/>
      <c r="AR23" s="194"/>
      <c r="AS23" s="194"/>
      <c r="AT23" s="194"/>
      <c r="AU23" s="194"/>
      <c r="AV23" s="214"/>
      <c r="AW23" s="214"/>
      <c r="AX23" s="235"/>
      <c r="AY23" s="239"/>
      <c r="AZ23" s="225"/>
    </row>
    <row r="24" spans="2:52" ht="13.5" customHeight="1" x14ac:dyDescent="0.2">
      <c r="B24" s="194"/>
      <c r="C24" s="210"/>
      <c r="D24" s="58"/>
      <c r="E24" s="70"/>
      <c r="F24" s="203" t="s">
        <v>13</v>
      </c>
      <c r="G24" s="204"/>
      <c r="H24" s="204"/>
      <c r="I24" s="204"/>
      <c r="J24" s="204"/>
      <c r="K24" s="204"/>
      <c r="L24" s="204" t="s">
        <v>56</v>
      </c>
      <c r="M24" s="204"/>
      <c r="N24" s="205"/>
      <c r="O24" s="206"/>
      <c r="P24" s="198"/>
      <c r="Q24" s="198"/>
      <c r="R24" s="198"/>
      <c r="S24" s="198"/>
      <c r="T24" s="198"/>
      <c r="U24" s="198"/>
      <c r="V24" s="198"/>
      <c r="W24" s="207"/>
      <c r="X24" s="197" t="s">
        <v>56</v>
      </c>
      <c r="Y24" s="198"/>
      <c r="Z24" s="199"/>
      <c r="AA24" s="233"/>
      <c r="AB24" s="89"/>
      <c r="AC24" s="90"/>
      <c r="AD24" s="203" t="s">
        <v>13</v>
      </c>
      <c r="AE24" s="204"/>
      <c r="AF24" s="204"/>
      <c r="AG24" s="204"/>
      <c r="AH24" s="204"/>
      <c r="AI24" s="204"/>
      <c r="AJ24" s="204" t="s">
        <v>56</v>
      </c>
      <c r="AK24" s="204"/>
      <c r="AL24" s="205"/>
      <c r="AM24" s="206" t="s">
        <v>13</v>
      </c>
      <c r="AN24" s="198"/>
      <c r="AO24" s="198"/>
      <c r="AP24" s="198"/>
      <c r="AQ24" s="198"/>
      <c r="AR24" s="198"/>
      <c r="AS24" s="198"/>
      <c r="AT24" s="198"/>
      <c r="AU24" s="198"/>
      <c r="AV24" s="197" t="s">
        <v>56</v>
      </c>
      <c r="AW24" s="198"/>
      <c r="AX24" s="199"/>
      <c r="AY24" s="239"/>
      <c r="AZ24" s="225"/>
    </row>
    <row r="25" spans="2:52" ht="14.45" customHeight="1" x14ac:dyDescent="0.2">
      <c r="B25" s="194"/>
      <c r="C25" s="210"/>
      <c r="D25" s="58" t="s">
        <v>14</v>
      </c>
      <c r="E25" s="70" t="s">
        <v>15</v>
      </c>
      <c r="F25" s="91">
        <v>200</v>
      </c>
      <c r="G25" s="115">
        <v>200</v>
      </c>
      <c r="H25" s="115" t="s">
        <v>68</v>
      </c>
      <c r="I25" s="139">
        <v>150</v>
      </c>
      <c r="J25" s="143">
        <v>250</v>
      </c>
      <c r="K25" s="115">
        <v>250</v>
      </c>
      <c r="L25" s="218">
        <v>28</v>
      </c>
      <c r="M25" s="218"/>
      <c r="N25" s="244"/>
      <c r="O25" s="91">
        <v>80</v>
      </c>
      <c r="P25" s="115">
        <v>250</v>
      </c>
      <c r="Q25" s="115">
        <v>300</v>
      </c>
      <c r="R25" s="115">
        <v>15</v>
      </c>
      <c r="S25" s="115">
        <v>120</v>
      </c>
      <c r="T25" s="115">
        <v>200</v>
      </c>
      <c r="U25" s="115">
        <v>50</v>
      </c>
      <c r="V25" s="139">
        <v>50</v>
      </c>
      <c r="W25" s="115">
        <v>250</v>
      </c>
      <c r="X25" s="241">
        <v>28</v>
      </c>
      <c r="Y25" s="242"/>
      <c r="Z25" s="243"/>
      <c r="AA25" s="234"/>
      <c r="AB25" s="74" t="s">
        <v>14</v>
      </c>
      <c r="AC25" s="58" t="s">
        <v>15</v>
      </c>
      <c r="AD25" s="91">
        <v>250</v>
      </c>
      <c r="AE25" s="115">
        <v>200</v>
      </c>
      <c r="AF25" s="115" t="s">
        <v>61</v>
      </c>
      <c r="AG25" s="139">
        <v>150</v>
      </c>
      <c r="AH25" s="143">
        <v>250</v>
      </c>
      <c r="AI25" s="115">
        <v>327</v>
      </c>
      <c r="AJ25" s="218">
        <v>7</v>
      </c>
      <c r="AK25" s="218"/>
      <c r="AL25" s="244"/>
      <c r="AM25" s="91">
        <v>120</v>
      </c>
      <c r="AN25" s="115">
        <v>300</v>
      </c>
      <c r="AO25" s="115">
        <v>320</v>
      </c>
      <c r="AP25" s="115">
        <v>30</v>
      </c>
      <c r="AQ25" s="115">
        <v>120</v>
      </c>
      <c r="AR25" s="115">
        <v>200</v>
      </c>
      <c r="AS25" s="115">
        <v>70</v>
      </c>
      <c r="AT25" s="139">
        <v>70</v>
      </c>
      <c r="AU25" s="115">
        <v>250</v>
      </c>
      <c r="AV25" s="241">
        <v>7</v>
      </c>
      <c r="AW25" s="242"/>
      <c r="AX25" s="243"/>
      <c r="AY25" s="240"/>
      <c r="AZ25" s="225"/>
    </row>
    <row r="26" spans="2:52" x14ac:dyDescent="0.25">
      <c r="B26" s="58" t="s">
        <v>39</v>
      </c>
      <c r="C26" s="33">
        <v>38</v>
      </c>
      <c r="D26" s="58">
        <v>53.5</v>
      </c>
      <c r="E26" s="70">
        <v>50</v>
      </c>
      <c r="F26" s="57">
        <v>44.4</v>
      </c>
      <c r="G26" s="58"/>
      <c r="H26" s="58"/>
      <c r="I26" s="58"/>
      <c r="J26" s="58"/>
      <c r="K26" s="58"/>
      <c r="L26" s="58">
        <f t="shared" ref="L26:L52" si="0">SUM(F26:K26)</f>
        <v>44.4</v>
      </c>
      <c r="M26" s="33">
        <f t="shared" ref="M26:M52" si="1">C26*L26/1000</f>
        <v>1.6872</v>
      </c>
      <c r="N26" s="71">
        <f>L26*$L$25/1000</f>
        <v>1.2432000000000001</v>
      </c>
      <c r="O26" s="57"/>
      <c r="P26" s="58"/>
      <c r="Q26" s="58"/>
      <c r="R26" s="58"/>
      <c r="S26" s="58"/>
      <c r="T26" s="58"/>
      <c r="U26" s="58"/>
      <c r="V26" s="58"/>
      <c r="W26" s="58"/>
      <c r="X26" s="58">
        <f t="shared" ref="X26:X52" si="2">SUM(O26:W26)</f>
        <v>0</v>
      </c>
      <c r="Y26" s="33">
        <f t="shared" ref="Y26:Y52" si="3">C26*X26/1000</f>
        <v>0</v>
      </c>
      <c r="Z26" s="72">
        <f>X26*$X$25/1000</f>
        <v>0</v>
      </c>
      <c r="AA26" s="73">
        <f t="shared" ref="AA26:AA52" si="4">N26+Z26</f>
        <v>1.2432000000000001</v>
      </c>
      <c r="AB26" s="74">
        <v>53.5</v>
      </c>
      <c r="AC26" s="58">
        <v>50</v>
      </c>
      <c r="AD26" s="57">
        <v>55.5</v>
      </c>
      <c r="AE26" s="58"/>
      <c r="AF26" s="58"/>
      <c r="AG26" s="58"/>
      <c r="AH26" s="58"/>
      <c r="AI26" s="58"/>
      <c r="AJ26" s="58">
        <f t="shared" ref="AJ26:AJ52" si="5">SUM(AD26:AI26)</f>
        <v>55.5</v>
      </c>
      <c r="AK26" s="33">
        <f t="shared" ref="AK26:AK52" si="6">C26*AJ26/1000</f>
        <v>2.109</v>
      </c>
      <c r="AL26" s="71">
        <f>AJ26*AJ25/1000</f>
        <v>0.38850000000000001</v>
      </c>
      <c r="AM26" s="57"/>
      <c r="AN26" s="58"/>
      <c r="AO26" s="58"/>
      <c r="AP26" s="58"/>
      <c r="AQ26" s="58"/>
      <c r="AR26" s="58"/>
      <c r="AS26" s="58"/>
      <c r="AT26" s="58"/>
      <c r="AU26" s="58"/>
      <c r="AV26" s="58">
        <f t="shared" ref="AV26:AV52" si="7">SUM(AM26:AU26)</f>
        <v>0</v>
      </c>
      <c r="AW26" s="33">
        <f t="shared" ref="AW26:AW52" si="8">C26*AV26/1000</f>
        <v>0</v>
      </c>
      <c r="AX26" s="72">
        <f>AV26*$AV$25/1000</f>
        <v>0</v>
      </c>
      <c r="AY26" s="75">
        <f t="shared" ref="AY26:AY52" si="9">AL26+AX26</f>
        <v>0.38850000000000001</v>
      </c>
      <c r="AZ26" s="76">
        <f t="shared" ref="AZ26:AZ52" si="10">AA26+AY26</f>
        <v>1.6317000000000002</v>
      </c>
    </row>
    <row r="27" spans="2:52" x14ac:dyDescent="0.25">
      <c r="B27" s="58" t="s">
        <v>19</v>
      </c>
      <c r="C27" s="33">
        <v>75</v>
      </c>
      <c r="D27" s="58">
        <v>66</v>
      </c>
      <c r="E27" s="70">
        <v>48.5</v>
      </c>
      <c r="F27" s="57">
        <v>110</v>
      </c>
      <c r="G27" s="58">
        <v>130</v>
      </c>
      <c r="H27" s="58"/>
      <c r="I27" s="58"/>
      <c r="J27" s="58"/>
      <c r="K27" s="58"/>
      <c r="L27" s="58">
        <f t="shared" si="0"/>
        <v>240</v>
      </c>
      <c r="M27" s="33">
        <f t="shared" si="1"/>
        <v>18</v>
      </c>
      <c r="N27" s="71">
        <f t="shared" ref="N27:N52" si="11">L27*$L$25/1000</f>
        <v>6.72</v>
      </c>
      <c r="O27" s="57"/>
      <c r="P27" s="58"/>
      <c r="Q27" s="58"/>
      <c r="R27" s="58"/>
      <c r="S27" s="58"/>
      <c r="T27" s="58"/>
      <c r="U27" s="58"/>
      <c r="V27" s="58"/>
      <c r="W27" s="58"/>
      <c r="X27" s="58">
        <f t="shared" si="2"/>
        <v>0</v>
      </c>
      <c r="Y27" s="33">
        <f t="shared" si="3"/>
        <v>0</v>
      </c>
      <c r="Z27" s="72">
        <f t="shared" ref="Z27:Z52" si="12">X27*$X$25/1000</f>
        <v>0</v>
      </c>
      <c r="AA27" s="73">
        <f t="shared" si="4"/>
        <v>6.72</v>
      </c>
      <c r="AB27" s="74">
        <v>88</v>
      </c>
      <c r="AC27" s="58">
        <v>64.8</v>
      </c>
      <c r="AD27" s="57">
        <v>137.5</v>
      </c>
      <c r="AE27" s="58">
        <v>130</v>
      </c>
      <c r="AF27" s="58"/>
      <c r="AG27" s="58"/>
      <c r="AH27" s="58"/>
      <c r="AI27" s="58"/>
      <c r="AJ27" s="58">
        <f t="shared" si="5"/>
        <v>267.5</v>
      </c>
      <c r="AK27" s="33">
        <f t="shared" si="6"/>
        <v>20.0625</v>
      </c>
      <c r="AL27" s="71">
        <f t="shared" ref="AL27:AL52" si="13">AJ27*AJ26/1000</f>
        <v>14.84625</v>
      </c>
      <c r="AM27" s="57"/>
      <c r="AN27" s="58"/>
      <c r="AO27" s="58"/>
      <c r="AP27" s="58"/>
      <c r="AQ27" s="58"/>
      <c r="AR27" s="58"/>
      <c r="AS27" s="58"/>
      <c r="AT27" s="58"/>
      <c r="AU27" s="58"/>
      <c r="AV27" s="58">
        <f t="shared" si="7"/>
        <v>0</v>
      </c>
      <c r="AW27" s="33">
        <f t="shared" si="8"/>
        <v>0</v>
      </c>
      <c r="AX27" s="72">
        <f t="shared" ref="AX27:AX52" si="14">AV27*$AV$25/1000</f>
        <v>0</v>
      </c>
      <c r="AY27" s="75">
        <f t="shared" si="9"/>
        <v>14.84625</v>
      </c>
      <c r="AZ27" s="76">
        <f t="shared" si="10"/>
        <v>21.56625</v>
      </c>
    </row>
    <row r="28" spans="2:52" x14ac:dyDescent="0.25">
      <c r="B28" s="58" t="s">
        <v>18</v>
      </c>
      <c r="C28" s="33">
        <v>68</v>
      </c>
      <c r="D28" s="58">
        <v>6</v>
      </c>
      <c r="E28" s="70">
        <v>6</v>
      </c>
      <c r="F28" s="57">
        <v>4</v>
      </c>
      <c r="G28" s="58">
        <v>25</v>
      </c>
      <c r="H28" s="58"/>
      <c r="I28" s="58"/>
      <c r="J28" s="58"/>
      <c r="K28" s="58"/>
      <c r="L28" s="58">
        <f t="shared" si="0"/>
        <v>29</v>
      </c>
      <c r="M28" s="33">
        <f t="shared" si="1"/>
        <v>1.972</v>
      </c>
      <c r="N28" s="71">
        <f t="shared" si="11"/>
        <v>0.81200000000000006</v>
      </c>
      <c r="O28" s="57"/>
      <c r="P28" s="58"/>
      <c r="Q28" s="58"/>
      <c r="R28" s="58"/>
      <c r="S28" s="58"/>
      <c r="T28" s="58">
        <v>15</v>
      </c>
      <c r="U28" s="58"/>
      <c r="V28" s="58"/>
      <c r="W28" s="58"/>
      <c r="X28" s="58">
        <f t="shared" si="2"/>
        <v>15</v>
      </c>
      <c r="Y28" s="33">
        <f t="shared" si="3"/>
        <v>1.02</v>
      </c>
      <c r="Z28" s="72">
        <f t="shared" si="12"/>
        <v>0.42</v>
      </c>
      <c r="AA28" s="73">
        <f t="shared" si="4"/>
        <v>1.232</v>
      </c>
      <c r="AB28" s="74">
        <v>8</v>
      </c>
      <c r="AC28" s="58">
        <v>8</v>
      </c>
      <c r="AD28" s="57">
        <v>5</v>
      </c>
      <c r="AE28" s="58">
        <v>25</v>
      </c>
      <c r="AF28" s="58"/>
      <c r="AG28" s="58"/>
      <c r="AH28" s="58"/>
      <c r="AI28" s="58"/>
      <c r="AJ28" s="58">
        <f t="shared" si="5"/>
        <v>30</v>
      </c>
      <c r="AK28" s="33">
        <f t="shared" si="6"/>
        <v>2.04</v>
      </c>
      <c r="AL28" s="71">
        <f t="shared" si="13"/>
        <v>8.0250000000000004</v>
      </c>
      <c r="AM28" s="57"/>
      <c r="AN28" s="58"/>
      <c r="AO28" s="58"/>
      <c r="AP28" s="58"/>
      <c r="AQ28" s="58"/>
      <c r="AR28" s="58">
        <v>15</v>
      </c>
      <c r="AS28" s="58"/>
      <c r="AT28" s="58"/>
      <c r="AU28" s="58"/>
      <c r="AV28" s="58">
        <f t="shared" si="7"/>
        <v>15</v>
      </c>
      <c r="AW28" s="33">
        <f t="shared" si="8"/>
        <v>1.02</v>
      </c>
      <c r="AX28" s="72">
        <f t="shared" si="14"/>
        <v>0.105</v>
      </c>
      <c r="AY28" s="75">
        <f t="shared" si="9"/>
        <v>8.1300000000000008</v>
      </c>
      <c r="AZ28" s="76">
        <f t="shared" si="10"/>
        <v>9.3620000000000001</v>
      </c>
    </row>
    <row r="29" spans="2:52" x14ac:dyDescent="0.25">
      <c r="B29" s="58" t="s">
        <v>40</v>
      </c>
      <c r="C29" s="33">
        <v>650</v>
      </c>
      <c r="D29" s="58">
        <v>7.2</v>
      </c>
      <c r="E29" s="70">
        <v>6</v>
      </c>
      <c r="F29" s="57">
        <v>10</v>
      </c>
      <c r="G29" s="58"/>
      <c r="H29" s="58">
        <v>15</v>
      </c>
      <c r="I29" s="58"/>
      <c r="J29" s="58"/>
      <c r="K29" s="58"/>
      <c r="L29" s="58">
        <f t="shared" si="0"/>
        <v>25</v>
      </c>
      <c r="M29" s="33">
        <f t="shared" si="1"/>
        <v>16.25</v>
      </c>
      <c r="N29" s="71">
        <f t="shared" si="11"/>
        <v>0.7</v>
      </c>
      <c r="O29" s="57"/>
      <c r="P29" s="58"/>
      <c r="Q29" s="58">
        <v>9</v>
      </c>
      <c r="R29" s="58"/>
      <c r="S29" s="58"/>
      <c r="T29" s="58"/>
      <c r="U29" s="58"/>
      <c r="V29" s="58"/>
      <c r="W29" s="58"/>
      <c r="X29" s="58">
        <f t="shared" si="2"/>
        <v>9</v>
      </c>
      <c r="Y29" s="33">
        <f t="shared" si="3"/>
        <v>5.85</v>
      </c>
      <c r="Z29" s="72">
        <f t="shared" si="12"/>
        <v>0.252</v>
      </c>
      <c r="AA29" s="73">
        <f t="shared" si="4"/>
        <v>0.95199999999999996</v>
      </c>
      <c r="AB29" s="74">
        <v>9.6</v>
      </c>
      <c r="AC29" s="58">
        <v>8</v>
      </c>
      <c r="AD29" s="57">
        <v>12.5</v>
      </c>
      <c r="AE29" s="58"/>
      <c r="AF29" s="58">
        <v>15</v>
      </c>
      <c r="AG29" s="58"/>
      <c r="AH29" s="58"/>
      <c r="AI29" s="58"/>
      <c r="AJ29" s="58">
        <f t="shared" si="5"/>
        <v>27.5</v>
      </c>
      <c r="AK29" s="33">
        <f t="shared" si="6"/>
        <v>17.875</v>
      </c>
      <c r="AL29" s="71">
        <f t="shared" si="13"/>
        <v>0.82499999999999996</v>
      </c>
      <c r="AM29" s="57"/>
      <c r="AN29" s="58"/>
      <c r="AO29" s="58">
        <v>9.6</v>
      </c>
      <c r="AP29" s="58"/>
      <c r="AQ29" s="58"/>
      <c r="AR29" s="58"/>
      <c r="AS29" s="58"/>
      <c r="AT29" s="58"/>
      <c r="AU29" s="58"/>
      <c r="AV29" s="58">
        <f t="shared" si="7"/>
        <v>9.6</v>
      </c>
      <c r="AW29" s="33">
        <f t="shared" si="8"/>
        <v>6.24</v>
      </c>
      <c r="AX29" s="72">
        <f t="shared" si="14"/>
        <v>6.720000000000001E-2</v>
      </c>
      <c r="AY29" s="75">
        <f t="shared" si="9"/>
        <v>0.89219999999999999</v>
      </c>
      <c r="AZ29" s="76">
        <f t="shared" si="10"/>
        <v>1.8441999999999998</v>
      </c>
    </row>
    <row r="30" spans="2:52" x14ac:dyDescent="0.25">
      <c r="B30" s="58" t="s">
        <v>17</v>
      </c>
      <c r="C30" s="33">
        <v>380</v>
      </c>
      <c r="D30" s="58">
        <v>18.600000000000001</v>
      </c>
      <c r="E30" s="70">
        <v>15</v>
      </c>
      <c r="F30" s="57"/>
      <c r="G30" s="58">
        <v>5</v>
      </c>
      <c r="H30" s="58"/>
      <c r="I30" s="58"/>
      <c r="J30" s="58"/>
      <c r="K30" s="58"/>
      <c r="L30" s="58">
        <f t="shared" si="0"/>
        <v>5</v>
      </c>
      <c r="M30" s="33">
        <f t="shared" si="1"/>
        <v>1.9</v>
      </c>
      <c r="N30" s="71">
        <f t="shared" si="11"/>
        <v>0.14000000000000001</v>
      </c>
      <c r="O30" s="57"/>
      <c r="P30" s="58"/>
      <c r="Q30" s="58"/>
      <c r="R30" s="58"/>
      <c r="S30" s="58"/>
      <c r="T30" s="58"/>
      <c r="U30" s="58"/>
      <c r="V30" s="58"/>
      <c r="W30" s="58"/>
      <c r="X30" s="58">
        <f t="shared" si="2"/>
        <v>0</v>
      </c>
      <c r="Y30" s="33">
        <f t="shared" si="3"/>
        <v>0</v>
      </c>
      <c r="Z30" s="72">
        <f t="shared" si="12"/>
        <v>0</v>
      </c>
      <c r="AA30" s="73">
        <f t="shared" si="4"/>
        <v>0.14000000000000001</v>
      </c>
      <c r="AB30" s="74">
        <v>24.8</v>
      </c>
      <c r="AC30" s="58">
        <v>20</v>
      </c>
      <c r="AD30" s="57"/>
      <c r="AE30" s="58">
        <v>5</v>
      </c>
      <c r="AF30" s="58"/>
      <c r="AG30" s="58"/>
      <c r="AH30" s="58"/>
      <c r="AI30" s="58"/>
      <c r="AJ30" s="58">
        <f t="shared" si="5"/>
        <v>5</v>
      </c>
      <c r="AK30" s="33">
        <f t="shared" si="6"/>
        <v>1.9</v>
      </c>
      <c r="AL30" s="71">
        <f t="shared" si="13"/>
        <v>0.13750000000000001</v>
      </c>
      <c r="AM30" s="57"/>
      <c r="AN30" s="58"/>
      <c r="AO30" s="58"/>
      <c r="AP30" s="58"/>
      <c r="AQ30" s="58"/>
      <c r="AR30" s="58"/>
      <c r="AS30" s="58"/>
      <c r="AT30" s="58"/>
      <c r="AU30" s="58"/>
      <c r="AV30" s="58">
        <f t="shared" si="7"/>
        <v>0</v>
      </c>
      <c r="AW30" s="33">
        <f t="shared" si="8"/>
        <v>0</v>
      </c>
      <c r="AX30" s="72">
        <f t="shared" si="14"/>
        <v>0</v>
      </c>
      <c r="AY30" s="75">
        <f t="shared" si="9"/>
        <v>0.13750000000000001</v>
      </c>
      <c r="AZ30" s="76">
        <f t="shared" si="10"/>
        <v>0.27750000000000002</v>
      </c>
    </row>
    <row r="31" spans="2:52" x14ac:dyDescent="0.25">
      <c r="B31" s="58" t="s">
        <v>22</v>
      </c>
      <c r="C31" s="33">
        <v>47</v>
      </c>
      <c r="D31" s="58">
        <v>41</v>
      </c>
      <c r="E31" s="70">
        <v>41</v>
      </c>
      <c r="F31" s="57"/>
      <c r="G31" s="58"/>
      <c r="H31" s="58">
        <v>40</v>
      </c>
      <c r="I31" s="58"/>
      <c r="J31" s="58"/>
      <c r="K31" s="58"/>
      <c r="L31" s="58">
        <f t="shared" si="0"/>
        <v>40</v>
      </c>
      <c r="M31" s="33">
        <f t="shared" si="1"/>
        <v>1.88</v>
      </c>
      <c r="N31" s="71">
        <f t="shared" si="11"/>
        <v>1.1200000000000001</v>
      </c>
      <c r="O31" s="57"/>
      <c r="P31" s="58"/>
      <c r="Q31" s="58"/>
      <c r="R31" s="58"/>
      <c r="S31" s="58"/>
      <c r="T31" s="58"/>
      <c r="U31" s="58">
        <v>50</v>
      </c>
      <c r="V31" s="58"/>
      <c r="W31" s="58"/>
      <c r="X31" s="58">
        <f t="shared" si="2"/>
        <v>50</v>
      </c>
      <c r="Y31" s="33">
        <f t="shared" si="3"/>
        <v>2.35</v>
      </c>
      <c r="Z31" s="72">
        <f t="shared" si="12"/>
        <v>1.4</v>
      </c>
      <c r="AA31" s="73">
        <f t="shared" si="4"/>
        <v>2.52</v>
      </c>
      <c r="AB31" s="74">
        <v>54</v>
      </c>
      <c r="AC31" s="58">
        <v>54</v>
      </c>
      <c r="AD31" s="57"/>
      <c r="AE31" s="58"/>
      <c r="AF31" s="58">
        <v>50</v>
      </c>
      <c r="AG31" s="58"/>
      <c r="AH31" s="58"/>
      <c r="AI31" s="58"/>
      <c r="AJ31" s="58">
        <f t="shared" si="5"/>
        <v>50</v>
      </c>
      <c r="AK31" s="33">
        <f t="shared" si="6"/>
        <v>2.35</v>
      </c>
      <c r="AL31" s="71">
        <f t="shared" si="13"/>
        <v>0.25</v>
      </c>
      <c r="AM31" s="57"/>
      <c r="AN31" s="58"/>
      <c r="AO31" s="58"/>
      <c r="AP31" s="58"/>
      <c r="AQ31" s="58"/>
      <c r="AR31" s="58"/>
      <c r="AS31" s="58">
        <v>70</v>
      </c>
      <c r="AT31" s="58"/>
      <c r="AU31" s="58"/>
      <c r="AV31" s="58">
        <f t="shared" si="7"/>
        <v>70</v>
      </c>
      <c r="AW31" s="33">
        <f t="shared" si="8"/>
        <v>3.29</v>
      </c>
      <c r="AX31" s="72">
        <f t="shared" si="14"/>
        <v>0.49</v>
      </c>
      <c r="AY31" s="75">
        <f t="shared" si="9"/>
        <v>0.74</v>
      </c>
      <c r="AZ31" s="76">
        <f t="shared" si="10"/>
        <v>3.26</v>
      </c>
    </row>
    <row r="32" spans="2:52" s="136" customFormat="1" x14ac:dyDescent="0.25">
      <c r="B32" s="28" t="s">
        <v>75</v>
      </c>
      <c r="C32" s="127">
        <v>130</v>
      </c>
      <c r="D32" s="28">
        <v>5</v>
      </c>
      <c r="E32" s="128">
        <v>5</v>
      </c>
      <c r="F32" s="129"/>
      <c r="G32" s="28"/>
      <c r="H32" s="28"/>
      <c r="I32" s="28">
        <v>150</v>
      </c>
      <c r="J32" s="28"/>
      <c r="K32" s="28"/>
      <c r="L32" s="28">
        <f t="shared" si="0"/>
        <v>150</v>
      </c>
      <c r="M32" s="127">
        <f t="shared" si="1"/>
        <v>19.5</v>
      </c>
      <c r="N32" s="130">
        <f t="shared" si="11"/>
        <v>4.2</v>
      </c>
      <c r="O32" s="129"/>
      <c r="P32" s="28"/>
      <c r="Q32" s="28"/>
      <c r="R32" s="28"/>
      <c r="S32" s="28"/>
      <c r="T32" s="28"/>
      <c r="U32" s="28"/>
      <c r="V32" s="28"/>
      <c r="W32" s="28"/>
      <c r="X32" s="28">
        <f t="shared" si="2"/>
        <v>0</v>
      </c>
      <c r="Y32" s="127">
        <f t="shared" si="3"/>
        <v>0</v>
      </c>
      <c r="Z32" s="131">
        <f t="shared" si="12"/>
        <v>0</v>
      </c>
      <c r="AA32" s="132">
        <f t="shared" si="4"/>
        <v>4.2</v>
      </c>
      <c r="AB32" s="133">
        <v>5</v>
      </c>
      <c r="AC32" s="28">
        <v>5</v>
      </c>
      <c r="AD32" s="129"/>
      <c r="AE32" s="28"/>
      <c r="AF32" s="28"/>
      <c r="AG32" s="28">
        <v>150</v>
      </c>
      <c r="AH32" s="28"/>
      <c r="AI32" s="28"/>
      <c r="AJ32" s="28">
        <f t="shared" si="5"/>
        <v>150</v>
      </c>
      <c r="AK32" s="127">
        <f t="shared" si="6"/>
        <v>19.5</v>
      </c>
      <c r="AL32" s="71">
        <f t="shared" si="13"/>
        <v>7.5</v>
      </c>
      <c r="AM32" s="129"/>
      <c r="AN32" s="28"/>
      <c r="AO32" s="28"/>
      <c r="AP32" s="28"/>
      <c r="AQ32" s="28"/>
      <c r="AR32" s="28"/>
      <c r="AS32" s="28"/>
      <c r="AT32" s="28"/>
      <c r="AU32" s="28"/>
      <c r="AV32" s="28">
        <f t="shared" si="7"/>
        <v>0</v>
      </c>
      <c r="AW32" s="127">
        <f t="shared" si="8"/>
        <v>0</v>
      </c>
      <c r="AX32" s="72">
        <f t="shared" si="14"/>
        <v>0</v>
      </c>
      <c r="AY32" s="134">
        <f t="shared" si="9"/>
        <v>7.5</v>
      </c>
      <c r="AZ32" s="135">
        <f t="shared" si="10"/>
        <v>11.7</v>
      </c>
    </row>
    <row r="33" spans="2:52" s="136" customFormat="1" x14ac:dyDescent="0.25">
      <c r="B33" s="28" t="s">
        <v>43</v>
      </c>
      <c r="C33" s="127"/>
      <c r="D33" s="28">
        <v>10</v>
      </c>
      <c r="E33" s="128">
        <v>10</v>
      </c>
      <c r="F33" s="129"/>
      <c r="G33" s="28"/>
      <c r="H33" s="28"/>
      <c r="I33" s="28">
        <v>150</v>
      </c>
      <c r="J33" s="28"/>
      <c r="K33" s="28"/>
      <c r="L33" s="28">
        <f t="shared" si="0"/>
        <v>150</v>
      </c>
      <c r="M33" s="127">
        <f t="shared" si="1"/>
        <v>0</v>
      </c>
      <c r="N33" s="130">
        <f t="shared" si="11"/>
        <v>4.2</v>
      </c>
      <c r="O33" s="129"/>
      <c r="P33" s="28"/>
      <c r="Q33" s="28"/>
      <c r="R33" s="28"/>
      <c r="S33" s="28"/>
      <c r="T33" s="28"/>
      <c r="U33" s="28"/>
      <c r="V33" s="28"/>
      <c r="W33" s="28"/>
      <c r="X33" s="28">
        <f t="shared" si="2"/>
        <v>0</v>
      </c>
      <c r="Y33" s="127">
        <f t="shared" si="3"/>
        <v>0</v>
      </c>
      <c r="Z33" s="131">
        <f t="shared" si="12"/>
        <v>0</v>
      </c>
      <c r="AA33" s="132">
        <f t="shared" si="4"/>
        <v>4.2</v>
      </c>
      <c r="AB33" s="133">
        <v>10</v>
      </c>
      <c r="AC33" s="28">
        <v>10</v>
      </c>
      <c r="AD33" s="129"/>
      <c r="AE33" s="28"/>
      <c r="AF33" s="28"/>
      <c r="AG33" s="28">
        <v>150</v>
      </c>
      <c r="AH33" s="28"/>
      <c r="AI33" s="28"/>
      <c r="AJ33" s="28">
        <f t="shared" si="5"/>
        <v>150</v>
      </c>
      <c r="AK33" s="127">
        <f t="shared" si="6"/>
        <v>0</v>
      </c>
      <c r="AL33" s="71">
        <f t="shared" si="13"/>
        <v>22.5</v>
      </c>
      <c r="AM33" s="129"/>
      <c r="AN33" s="28"/>
      <c r="AO33" s="28"/>
      <c r="AP33" s="28"/>
      <c r="AQ33" s="28"/>
      <c r="AR33" s="28"/>
      <c r="AS33" s="28"/>
      <c r="AT33" s="28"/>
      <c r="AU33" s="28"/>
      <c r="AV33" s="28">
        <f t="shared" si="7"/>
        <v>0</v>
      </c>
      <c r="AW33" s="127">
        <f t="shared" si="8"/>
        <v>0</v>
      </c>
      <c r="AX33" s="72">
        <f t="shared" si="14"/>
        <v>0</v>
      </c>
      <c r="AY33" s="134">
        <f t="shared" si="9"/>
        <v>22.5</v>
      </c>
      <c r="AZ33" s="135">
        <f t="shared" si="10"/>
        <v>26.7</v>
      </c>
    </row>
    <row r="34" spans="2:52" x14ac:dyDescent="0.25">
      <c r="B34" s="58" t="s">
        <v>123</v>
      </c>
      <c r="C34" s="33">
        <v>180</v>
      </c>
      <c r="D34" s="58">
        <v>100</v>
      </c>
      <c r="E34" s="70">
        <v>100</v>
      </c>
      <c r="F34" s="57"/>
      <c r="G34" s="58"/>
      <c r="H34" s="58"/>
      <c r="I34" s="58"/>
      <c r="J34" s="58"/>
      <c r="K34" s="58"/>
      <c r="L34" s="58">
        <f t="shared" si="0"/>
        <v>0</v>
      </c>
      <c r="M34" s="33">
        <f t="shared" si="1"/>
        <v>0</v>
      </c>
      <c r="N34" s="71">
        <f t="shared" si="11"/>
        <v>0</v>
      </c>
      <c r="O34" s="57">
        <v>56</v>
      </c>
      <c r="P34" s="58"/>
      <c r="Q34" s="58"/>
      <c r="R34" s="58"/>
      <c r="S34" s="58"/>
      <c r="T34" s="58"/>
      <c r="U34" s="58"/>
      <c r="V34" s="58"/>
      <c r="W34" s="58"/>
      <c r="X34" s="58">
        <f t="shared" si="2"/>
        <v>56</v>
      </c>
      <c r="Y34" s="33">
        <f t="shared" si="3"/>
        <v>10.08</v>
      </c>
      <c r="Z34" s="72">
        <f t="shared" si="12"/>
        <v>1.5680000000000001</v>
      </c>
      <c r="AA34" s="73">
        <f t="shared" si="4"/>
        <v>1.5680000000000001</v>
      </c>
      <c r="AB34" s="74">
        <v>100</v>
      </c>
      <c r="AC34" s="58">
        <v>100</v>
      </c>
      <c r="AD34" s="57"/>
      <c r="AE34" s="58"/>
      <c r="AF34" s="58"/>
      <c r="AG34" s="58"/>
      <c r="AH34" s="58"/>
      <c r="AI34" s="58"/>
      <c r="AJ34" s="58">
        <f t="shared" si="5"/>
        <v>0</v>
      </c>
      <c r="AK34" s="33">
        <f t="shared" si="6"/>
        <v>0</v>
      </c>
      <c r="AL34" s="71">
        <f t="shared" si="13"/>
        <v>0</v>
      </c>
      <c r="AM34" s="57">
        <v>84</v>
      </c>
      <c r="AN34" s="58"/>
      <c r="AO34" s="58"/>
      <c r="AP34" s="58"/>
      <c r="AQ34" s="58"/>
      <c r="AR34" s="58"/>
      <c r="AS34" s="58"/>
      <c r="AT34" s="58"/>
      <c r="AU34" s="58"/>
      <c r="AV34" s="58">
        <f t="shared" si="7"/>
        <v>84</v>
      </c>
      <c r="AW34" s="33">
        <f t="shared" si="8"/>
        <v>15.12</v>
      </c>
      <c r="AX34" s="72">
        <f t="shared" si="14"/>
        <v>0.58799999999999997</v>
      </c>
      <c r="AY34" s="75">
        <f t="shared" si="9"/>
        <v>0.58799999999999997</v>
      </c>
      <c r="AZ34" s="76">
        <f t="shared" si="10"/>
        <v>2.1560000000000001</v>
      </c>
    </row>
    <row r="35" spans="2:52" s="126" customFormat="1" x14ac:dyDescent="0.25">
      <c r="B35" s="78" t="s">
        <v>92</v>
      </c>
      <c r="C35" s="34"/>
      <c r="D35" s="78">
        <v>40</v>
      </c>
      <c r="E35" s="118">
        <v>40</v>
      </c>
      <c r="F35" s="119"/>
      <c r="G35" s="78"/>
      <c r="H35" s="78"/>
      <c r="I35" s="78"/>
      <c r="J35" s="78"/>
      <c r="K35" s="78"/>
      <c r="L35" s="78">
        <f t="shared" si="0"/>
        <v>0</v>
      </c>
      <c r="M35" s="34">
        <f t="shared" si="1"/>
        <v>0</v>
      </c>
      <c r="N35" s="120">
        <f t="shared" si="11"/>
        <v>0</v>
      </c>
      <c r="O35" s="119">
        <v>11.2</v>
      </c>
      <c r="P35" s="78"/>
      <c r="Q35" s="78"/>
      <c r="R35" s="78"/>
      <c r="S35" s="78"/>
      <c r="T35" s="78"/>
      <c r="U35" s="78"/>
      <c r="V35" s="78"/>
      <c r="W35" s="78"/>
      <c r="X35" s="78">
        <f t="shared" si="2"/>
        <v>11.2</v>
      </c>
      <c r="Y35" s="34">
        <f t="shared" si="3"/>
        <v>0</v>
      </c>
      <c r="Z35" s="121">
        <f t="shared" si="12"/>
        <v>0.31359999999999999</v>
      </c>
      <c r="AA35" s="122">
        <f t="shared" si="4"/>
        <v>0.31359999999999999</v>
      </c>
      <c r="AB35" s="123">
        <v>60</v>
      </c>
      <c r="AC35" s="78">
        <v>60</v>
      </c>
      <c r="AD35" s="119"/>
      <c r="AE35" s="78"/>
      <c r="AF35" s="78"/>
      <c r="AG35" s="78"/>
      <c r="AH35" s="78"/>
      <c r="AI35" s="78"/>
      <c r="AJ35" s="78">
        <f t="shared" si="5"/>
        <v>0</v>
      </c>
      <c r="AK35" s="34">
        <f t="shared" si="6"/>
        <v>0</v>
      </c>
      <c r="AL35" s="71">
        <f t="shared" si="13"/>
        <v>0</v>
      </c>
      <c r="AM35" s="119">
        <v>16.8</v>
      </c>
      <c r="AN35" s="78"/>
      <c r="AO35" s="78"/>
      <c r="AP35" s="78"/>
      <c r="AQ35" s="78"/>
      <c r="AR35" s="78"/>
      <c r="AS35" s="78"/>
      <c r="AT35" s="78"/>
      <c r="AU35" s="78"/>
      <c r="AV35" s="78">
        <f t="shared" si="7"/>
        <v>16.8</v>
      </c>
      <c r="AW35" s="34">
        <f t="shared" si="8"/>
        <v>0</v>
      </c>
      <c r="AX35" s="72">
        <f t="shared" si="14"/>
        <v>0.11760000000000001</v>
      </c>
      <c r="AY35" s="124">
        <f t="shared" si="9"/>
        <v>0.11760000000000001</v>
      </c>
      <c r="AZ35" s="125">
        <f t="shared" si="10"/>
        <v>0.43120000000000003</v>
      </c>
    </row>
    <row r="36" spans="2:52" x14ac:dyDescent="0.25">
      <c r="B36" s="58" t="s">
        <v>158</v>
      </c>
      <c r="C36" s="33">
        <v>230</v>
      </c>
      <c r="D36" s="58">
        <v>140</v>
      </c>
      <c r="E36" s="70">
        <v>140</v>
      </c>
      <c r="F36" s="57"/>
      <c r="G36" s="58"/>
      <c r="H36" s="58"/>
      <c r="I36" s="58"/>
      <c r="J36" s="58"/>
      <c r="K36" s="58"/>
      <c r="L36" s="58">
        <f t="shared" si="0"/>
        <v>0</v>
      </c>
      <c r="M36" s="33">
        <f t="shared" si="1"/>
        <v>0</v>
      </c>
      <c r="N36" s="71">
        <f t="shared" si="11"/>
        <v>0</v>
      </c>
      <c r="O36" s="57">
        <v>21.6</v>
      </c>
      <c r="P36" s="58"/>
      <c r="Q36" s="58"/>
      <c r="R36" s="58"/>
      <c r="S36" s="58"/>
      <c r="T36" s="58"/>
      <c r="U36" s="58"/>
      <c r="V36" s="58"/>
      <c r="W36" s="58"/>
      <c r="X36" s="58">
        <f t="shared" si="2"/>
        <v>21.6</v>
      </c>
      <c r="Y36" s="33">
        <f t="shared" si="3"/>
        <v>4.968</v>
      </c>
      <c r="Z36" s="72">
        <f t="shared" si="12"/>
        <v>0.60480000000000012</v>
      </c>
      <c r="AA36" s="73">
        <f t="shared" si="4"/>
        <v>0.60480000000000012</v>
      </c>
      <c r="AB36" s="74">
        <v>140</v>
      </c>
      <c r="AC36" s="58">
        <v>140</v>
      </c>
      <c r="AD36" s="57"/>
      <c r="AE36" s="58"/>
      <c r="AF36" s="58"/>
      <c r="AG36" s="58"/>
      <c r="AH36" s="58"/>
      <c r="AI36" s="58"/>
      <c r="AJ36" s="58">
        <f t="shared" si="5"/>
        <v>0</v>
      </c>
      <c r="AK36" s="33">
        <f t="shared" si="6"/>
        <v>0</v>
      </c>
      <c r="AL36" s="71">
        <f t="shared" si="13"/>
        <v>0</v>
      </c>
      <c r="AM36" s="57">
        <v>32.4</v>
      </c>
      <c r="AN36" s="58"/>
      <c r="AO36" s="58"/>
      <c r="AP36" s="58"/>
      <c r="AQ36" s="58"/>
      <c r="AR36" s="58"/>
      <c r="AS36" s="58"/>
      <c r="AT36" s="58"/>
      <c r="AU36" s="58"/>
      <c r="AV36" s="58">
        <f t="shared" si="7"/>
        <v>32.4</v>
      </c>
      <c r="AW36" s="33">
        <f t="shared" si="8"/>
        <v>7.452</v>
      </c>
      <c r="AX36" s="72">
        <f t="shared" si="14"/>
        <v>0.22679999999999997</v>
      </c>
      <c r="AY36" s="75">
        <f t="shared" si="9"/>
        <v>0.22679999999999997</v>
      </c>
      <c r="AZ36" s="76">
        <f t="shared" si="10"/>
        <v>0.83160000000000012</v>
      </c>
    </row>
    <row r="37" spans="2:52" x14ac:dyDescent="0.25">
      <c r="B37" s="58" t="s">
        <v>81</v>
      </c>
      <c r="C37" s="33">
        <v>125</v>
      </c>
      <c r="D37" s="58">
        <v>40</v>
      </c>
      <c r="E37" s="70">
        <v>40</v>
      </c>
      <c r="F37" s="57"/>
      <c r="G37" s="58"/>
      <c r="H37" s="58"/>
      <c r="I37" s="58"/>
      <c r="J37" s="58"/>
      <c r="K37" s="58"/>
      <c r="L37" s="58">
        <f t="shared" si="0"/>
        <v>0</v>
      </c>
      <c r="M37" s="33">
        <f t="shared" si="1"/>
        <v>0</v>
      </c>
      <c r="N37" s="71">
        <f t="shared" si="11"/>
        <v>0</v>
      </c>
      <c r="O37" s="57">
        <v>8</v>
      </c>
      <c r="P37" s="58">
        <v>5</v>
      </c>
      <c r="Q37" s="58"/>
      <c r="R37" s="58"/>
      <c r="S37" s="58"/>
      <c r="T37" s="58"/>
      <c r="U37" s="58"/>
      <c r="V37" s="58"/>
      <c r="W37" s="58"/>
      <c r="X37" s="58">
        <f t="shared" si="2"/>
        <v>13</v>
      </c>
      <c r="Y37" s="33">
        <f t="shared" si="3"/>
        <v>1.625</v>
      </c>
      <c r="Z37" s="72">
        <f t="shared" si="12"/>
        <v>0.36399999999999999</v>
      </c>
      <c r="AA37" s="73">
        <f t="shared" si="4"/>
        <v>0.36399999999999999</v>
      </c>
      <c r="AB37" s="74">
        <v>60</v>
      </c>
      <c r="AC37" s="58">
        <v>60</v>
      </c>
      <c r="AD37" s="57"/>
      <c r="AE37" s="58"/>
      <c r="AF37" s="58"/>
      <c r="AG37" s="58"/>
      <c r="AH37" s="58"/>
      <c r="AI37" s="58"/>
      <c r="AJ37" s="58">
        <f t="shared" si="5"/>
        <v>0</v>
      </c>
      <c r="AK37" s="33">
        <f t="shared" si="6"/>
        <v>0</v>
      </c>
      <c r="AL37" s="71">
        <f t="shared" si="13"/>
        <v>0</v>
      </c>
      <c r="AM37" s="57">
        <v>12</v>
      </c>
      <c r="AN37" s="58">
        <v>6</v>
      </c>
      <c r="AO37" s="58"/>
      <c r="AP37" s="58"/>
      <c r="AQ37" s="58"/>
      <c r="AR37" s="58"/>
      <c r="AS37" s="58"/>
      <c r="AT37" s="58"/>
      <c r="AU37" s="58"/>
      <c r="AV37" s="58">
        <f t="shared" si="7"/>
        <v>18</v>
      </c>
      <c r="AW37" s="33">
        <f t="shared" si="8"/>
        <v>2.25</v>
      </c>
      <c r="AX37" s="72">
        <f t="shared" si="14"/>
        <v>0.126</v>
      </c>
      <c r="AY37" s="75">
        <f t="shared" si="9"/>
        <v>0.126</v>
      </c>
      <c r="AZ37" s="76">
        <f t="shared" si="10"/>
        <v>0.49</v>
      </c>
    </row>
    <row r="38" spans="2:52" x14ac:dyDescent="0.25">
      <c r="B38" s="58" t="s">
        <v>25</v>
      </c>
      <c r="C38" s="33">
        <v>55</v>
      </c>
      <c r="D38" s="58">
        <v>140</v>
      </c>
      <c r="E38" s="70">
        <v>140</v>
      </c>
      <c r="F38" s="57"/>
      <c r="G38" s="58"/>
      <c r="H38" s="58"/>
      <c r="I38" s="58"/>
      <c r="J38" s="58"/>
      <c r="K38" s="58"/>
      <c r="L38" s="58">
        <f t="shared" si="0"/>
        <v>0</v>
      </c>
      <c r="M38" s="33">
        <f t="shared" si="1"/>
        <v>0</v>
      </c>
      <c r="N38" s="71">
        <f t="shared" si="11"/>
        <v>0</v>
      </c>
      <c r="O38" s="57"/>
      <c r="P38" s="58">
        <v>100</v>
      </c>
      <c r="Q38" s="58"/>
      <c r="R38" s="58"/>
      <c r="S38" s="58"/>
      <c r="T38" s="58"/>
      <c r="U38" s="58"/>
      <c r="V38" s="58"/>
      <c r="W38" s="58"/>
      <c r="X38" s="58">
        <f t="shared" si="2"/>
        <v>100</v>
      </c>
      <c r="Y38" s="33">
        <f t="shared" si="3"/>
        <v>5.5</v>
      </c>
      <c r="Z38" s="72">
        <f t="shared" si="12"/>
        <v>2.8</v>
      </c>
      <c r="AA38" s="73">
        <f t="shared" si="4"/>
        <v>2.8</v>
      </c>
      <c r="AB38" s="74">
        <v>140</v>
      </c>
      <c r="AC38" s="58">
        <v>140</v>
      </c>
      <c r="AD38" s="57"/>
      <c r="AE38" s="58"/>
      <c r="AF38" s="58"/>
      <c r="AG38" s="58"/>
      <c r="AH38" s="58"/>
      <c r="AI38" s="58"/>
      <c r="AJ38" s="58">
        <f t="shared" si="5"/>
        <v>0</v>
      </c>
      <c r="AK38" s="33">
        <f t="shared" si="6"/>
        <v>0</v>
      </c>
      <c r="AL38" s="71">
        <f t="shared" si="13"/>
        <v>0</v>
      </c>
      <c r="AM38" s="57"/>
      <c r="AN38" s="58">
        <v>120</v>
      </c>
      <c r="AO38" s="58"/>
      <c r="AP38" s="58"/>
      <c r="AQ38" s="58"/>
      <c r="AR38" s="58"/>
      <c r="AS38" s="58"/>
      <c r="AT38" s="58"/>
      <c r="AU38" s="58"/>
      <c r="AV38" s="58">
        <f t="shared" si="7"/>
        <v>120</v>
      </c>
      <c r="AW38" s="33">
        <f t="shared" si="8"/>
        <v>6.6</v>
      </c>
      <c r="AX38" s="72">
        <f t="shared" si="14"/>
        <v>0.84</v>
      </c>
      <c r="AY38" s="75">
        <f t="shared" si="9"/>
        <v>0.84</v>
      </c>
      <c r="AZ38" s="76">
        <f t="shared" si="10"/>
        <v>3.6399999999999997</v>
      </c>
    </row>
    <row r="39" spans="2:52" x14ac:dyDescent="0.25">
      <c r="B39" s="58" t="s">
        <v>116</v>
      </c>
      <c r="C39" s="33">
        <v>75</v>
      </c>
      <c r="D39" s="58">
        <v>140</v>
      </c>
      <c r="E39" s="70">
        <v>140</v>
      </c>
      <c r="F39" s="57"/>
      <c r="G39" s="58"/>
      <c r="H39" s="58"/>
      <c r="I39" s="58"/>
      <c r="J39" s="58"/>
      <c r="K39" s="58"/>
      <c r="L39" s="58">
        <f t="shared" si="0"/>
        <v>0</v>
      </c>
      <c r="M39" s="33">
        <f t="shared" si="1"/>
        <v>0</v>
      </c>
      <c r="N39" s="71">
        <f t="shared" si="11"/>
        <v>0</v>
      </c>
      <c r="O39" s="57"/>
      <c r="P39" s="58">
        <v>5</v>
      </c>
      <c r="Q39" s="58">
        <v>12</v>
      </c>
      <c r="R39" s="58"/>
      <c r="S39" s="58"/>
      <c r="T39" s="58"/>
      <c r="U39" s="58"/>
      <c r="V39" s="58"/>
      <c r="W39" s="58"/>
      <c r="X39" s="58">
        <f t="shared" si="2"/>
        <v>17</v>
      </c>
      <c r="Y39" s="33">
        <f t="shared" si="3"/>
        <v>1.2749999999999999</v>
      </c>
      <c r="Z39" s="72">
        <f t="shared" si="12"/>
        <v>0.47599999999999998</v>
      </c>
      <c r="AA39" s="73">
        <f t="shared" si="4"/>
        <v>0.47599999999999998</v>
      </c>
      <c r="AB39" s="74">
        <v>140</v>
      </c>
      <c r="AC39" s="58">
        <v>140</v>
      </c>
      <c r="AD39" s="57"/>
      <c r="AE39" s="58"/>
      <c r="AF39" s="58"/>
      <c r="AG39" s="58"/>
      <c r="AH39" s="58"/>
      <c r="AI39" s="58"/>
      <c r="AJ39" s="58">
        <f t="shared" si="5"/>
        <v>0</v>
      </c>
      <c r="AK39" s="33">
        <f t="shared" si="6"/>
        <v>0</v>
      </c>
      <c r="AL39" s="71">
        <f t="shared" si="13"/>
        <v>0</v>
      </c>
      <c r="AM39" s="57"/>
      <c r="AN39" s="58">
        <v>6</v>
      </c>
      <c r="AO39" s="58">
        <v>12.8</v>
      </c>
      <c r="AP39" s="58"/>
      <c r="AQ39" s="58"/>
      <c r="AR39" s="58"/>
      <c r="AS39" s="58"/>
      <c r="AT39" s="58"/>
      <c r="AU39" s="58"/>
      <c r="AV39" s="58">
        <f t="shared" si="7"/>
        <v>18.8</v>
      </c>
      <c r="AW39" s="33">
        <f t="shared" si="8"/>
        <v>1.41</v>
      </c>
      <c r="AX39" s="72">
        <f t="shared" si="14"/>
        <v>0.13159999999999999</v>
      </c>
      <c r="AY39" s="75">
        <f t="shared" si="9"/>
        <v>0.13159999999999999</v>
      </c>
      <c r="AZ39" s="76">
        <f t="shared" si="10"/>
        <v>0.60759999999999992</v>
      </c>
    </row>
    <row r="40" spans="2:52" x14ac:dyDescent="0.25">
      <c r="B40" s="58" t="s">
        <v>49</v>
      </c>
      <c r="C40" s="33">
        <v>410</v>
      </c>
      <c r="D40" s="58">
        <v>40</v>
      </c>
      <c r="E40" s="70">
        <v>40</v>
      </c>
      <c r="F40" s="57"/>
      <c r="G40" s="58"/>
      <c r="H40" s="58"/>
      <c r="I40" s="58"/>
      <c r="J40" s="58"/>
      <c r="K40" s="58"/>
      <c r="L40" s="58">
        <f t="shared" si="0"/>
        <v>0</v>
      </c>
      <c r="M40" s="33">
        <f t="shared" si="1"/>
        <v>0</v>
      </c>
      <c r="N40" s="71">
        <f t="shared" si="11"/>
        <v>0</v>
      </c>
      <c r="O40" s="57"/>
      <c r="P40" s="58">
        <v>24</v>
      </c>
      <c r="Q40" s="58">
        <v>128.30000000000001</v>
      </c>
      <c r="R40" s="58"/>
      <c r="S40" s="58"/>
      <c r="T40" s="58"/>
      <c r="U40" s="58"/>
      <c r="V40" s="58"/>
      <c r="W40" s="58"/>
      <c r="X40" s="58">
        <f t="shared" si="2"/>
        <v>152.30000000000001</v>
      </c>
      <c r="Y40" s="33">
        <f t="shared" si="3"/>
        <v>62.443000000000005</v>
      </c>
      <c r="Z40" s="72">
        <f t="shared" si="12"/>
        <v>4.2644000000000002</v>
      </c>
      <c r="AA40" s="73">
        <f t="shared" si="4"/>
        <v>4.2644000000000002</v>
      </c>
      <c r="AB40" s="74">
        <v>60</v>
      </c>
      <c r="AC40" s="58">
        <v>60</v>
      </c>
      <c r="AD40" s="57"/>
      <c r="AE40" s="58"/>
      <c r="AF40" s="58"/>
      <c r="AG40" s="58"/>
      <c r="AH40" s="58"/>
      <c r="AI40" s="58"/>
      <c r="AJ40" s="58">
        <f t="shared" si="5"/>
        <v>0</v>
      </c>
      <c r="AK40" s="33">
        <f t="shared" si="6"/>
        <v>0</v>
      </c>
      <c r="AL40" s="71">
        <f t="shared" si="13"/>
        <v>0</v>
      </c>
      <c r="AM40" s="57"/>
      <c r="AN40" s="58">
        <v>36</v>
      </c>
      <c r="AO40" s="58">
        <v>136.80000000000001</v>
      </c>
      <c r="AP40" s="58"/>
      <c r="AQ40" s="58"/>
      <c r="AR40" s="58"/>
      <c r="AS40" s="58"/>
      <c r="AT40" s="58"/>
      <c r="AU40" s="58"/>
      <c r="AV40" s="58">
        <f t="shared" si="7"/>
        <v>172.8</v>
      </c>
      <c r="AW40" s="33">
        <f t="shared" si="8"/>
        <v>70.847999999999999</v>
      </c>
      <c r="AX40" s="72">
        <f t="shared" si="14"/>
        <v>1.2096000000000002</v>
      </c>
      <c r="AY40" s="75">
        <f t="shared" si="9"/>
        <v>1.2096000000000002</v>
      </c>
      <c r="AZ40" s="76">
        <f t="shared" si="10"/>
        <v>5.4740000000000002</v>
      </c>
    </row>
    <row r="41" spans="2:52" x14ac:dyDescent="0.25">
      <c r="B41" s="58" t="s">
        <v>16</v>
      </c>
      <c r="C41" s="33">
        <v>75</v>
      </c>
      <c r="D41" s="58">
        <v>140</v>
      </c>
      <c r="E41" s="70">
        <v>140</v>
      </c>
      <c r="F41" s="57"/>
      <c r="G41" s="58"/>
      <c r="H41" s="58"/>
      <c r="I41" s="58"/>
      <c r="J41" s="58"/>
      <c r="K41" s="58"/>
      <c r="L41" s="58">
        <f t="shared" si="0"/>
        <v>0</v>
      </c>
      <c r="M41" s="33">
        <f t="shared" si="1"/>
        <v>0</v>
      </c>
      <c r="N41" s="71">
        <f t="shared" si="11"/>
        <v>0</v>
      </c>
      <c r="O41" s="57"/>
      <c r="P41" s="58">
        <v>12.5</v>
      </c>
      <c r="Q41" s="58"/>
      <c r="R41" s="58"/>
      <c r="S41" s="58"/>
      <c r="T41" s="58"/>
      <c r="U41" s="58"/>
      <c r="V41" s="58"/>
      <c r="W41" s="58"/>
      <c r="X41" s="58">
        <f t="shared" si="2"/>
        <v>12.5</v>
      </c>
      <c r="Y41" s="33">
        <f t="shared" si="3"/>
        <v>0.9375</v>
      </c>
      <c r="Z41" s="72">
        <f t="shared" si="12"/>
        <v>0.35</v>
      </c>
      <c r="AA41" s="73">
        <f t="shared" si="4"/>
        <v>0.35</v>
      </c>
      <c r="AB41" s="74">
        <v>140</v>
      </c>
      <c r="AC41" s="58">
        <v>140</v>
      </c>
      <c r="AD41" s="57"/>
      <c r="AE41" s="58"/>
      <c r="AF41" s="58"/>
      <c r="AG41" s="58"/>
      <c r="AH41" s="58"/>
      <c r="AI41" s="58"/>
      <c r="AJ41" s="58">
        <f t="shared" si="5"/>
        <v>0</v>
      </c>
      <c r="AK41" s="33">
        <f t="shared" si="6"/>
        <v>0</v>
      </c>
      <c r="AL41" s="71">
        <f t="shared" si="13"/>
        <v>0</v>
      </c>
      <c r="AM41" s="57"/>
      <c r="AN41" s="58">
        <v>15</v>
      </c>
      <c r="AO41" s="58"/>
      <c r="AP41" s="58"/>
      <c r="AQ41" s="58"/>
      <c r="AR41" s="58"/>
      <c r="AS41" s="58"/>
      <c r="AT41" s="58"/>
      <c r="AU41" s="58"/>
      <c r="AV41" s="58">
        <f t="shared" si="7"/>
        <v>15</v>
      </c>
      <c r="AW41" s="33">
        <f t="shared" si="8"/>
        <v>1.125</v>
      </c>
      <c r="AX41" s="72">
        <f t="shared" si="14"/>
        <v>0.105</v>
      </c>
      <c r="AY41" s="75">
        <f t="shared" si="9"/>
        <v>0.105</v>
      </c>
      <c r="AZ41" s="76">
        <f t="shared" si="10"/>
        <v>0.45499999999999996</v>
      </c>
    </row>
    <row r="42" spans="2:52" x14ac:dyDescent="0.25">
      <c r="B42" s="58" t="s">
        <v>159</v>
      </c>
      <c r="C42" s="33">
        <v>45</v>
      </c>
      <c r="D42" s="58">
        <v>40</v>
      </c>
      <c r="E42" s="70">
        <v>40</v>
      </c>
      <c r="F42" s="57"/>
      <c r="G42" s="58"/>
      <c r="H42" s="58"/>
      <c r="I42" s="58"/>
      <c r="J42" s="58"/>
      <c r="K42" s="58"/>
      <c r="L42" s="58">
        <f t="shared" si="0"/>
        <v>0</v>
      </c>
      <c r="M42" s="33">
        <f t="shared" si="1"/>
        <v>0</v>
      </c>
      <c r="N42" s="71">
        <f t="shared" si="11"/>
        <v>0</v>
      </c>
      <c r="O42" s="57"/>
      <c r="P42" s="58">
        <v>6</v>
      </c>
      <c r="Q42" s="58"/>
      <c r="R42" s="58"/>
      <c r="S42" s="58"/>
      <c r="T42" s="58"/>
      <c r="U42" s="58"/>
      <c r="V42" s="58"/>
      <c r="W42" s="58"/>
      <c r="X42" s="58">
        <f t="shared" si="2"/>
        <v>6</v>
      </c>
      <c r="Y42" s="33">
        <f t="shared" si="3"/>
        <v>0.27</v>
      </c>
      <c r="Z42" s="72">
        <f t="shared" si="12"/>
        <v>0.16800000000000001</v>
      </c>
      <c r="AA42" s="73">
        <f t="shared" si="4"/>
        <v>0.16800000000000001</v>
      </c>
      <c r="AB42" s="74">
        <v>60</v>
      </c>
      <c r="AC42" s="58">
        <v>60</v>
      </c>
      <c r="AD42" s="57"/>
      <c r="AE42" s="58"/>
      <c r="AF42" s="58"/>
      <c r="AG42" s="58"/>
      <c r="AH42" s="58"/>
      <c r="AI42" s="58"/>
      <c r="AJ42" s="58">
        <f t="shared" si="5"/>
        <v>0</v>
      </c>
      <c r="AK42" s="33">
        <f t="shared" si="6"/>
        <v>0</v>
      </c>
      <c r="AL42" s="71">
        <f t="shared" si="13"/>
        <v>0</v>
      </c>
      <c r="AM42" s="57"/>
      <c r="AN42" s="58">
        <v>7.2</v>
      </c>
      <c r="AO42" s="58"/>
      <c r="AP42" s="58"/>
      <c r="AQ42" s="58"/>
      <c r="AR42" s="58"/>
      <c r="AS42" s="58"/>
      <c r="AT42" s="58"/>
      <c r="AU42" s="58"/>
      <c r="AV42" s="58">
        <f t="shared" si="7"/>
        <v>7.2</v>
      </c>
      <c r="AW42" s="33">
        <f t="shared" si="8"/>
        <v>0.32400000000000001</v>
      </c>
      <c r="AX42" s="72">
        <f t="shared" si="14"/>
        <v>5.04E-2</v>
      </c>
      <c r="AY42" s="75">
        <f t="shared" si="9"/>
        <v>5.04E-2</v>
      </c>
      <c r="AZ42" s="76">
        <f t="shared" si="10"/>
        <v>0.21840000000000001</v>
      </c>
    </row>
    <row r="43" spans="2:52" x14ac:dyDescent="0.25">
      <c r="B43" s="58" t="s">
        <v>83</v>
      </c>
      <c r="C43" s="33">
        <v>180</v>
      </c>
      <c r="D43" s="58">
        <v>140</v>
      </c>
      <c r="E43" s="70">
        <v>140</v>
      </c>
      <c r="F43" s="57"/>
      <c r="G43" s="58"/>
      <c r="H43" s="58"/>
      <c r="I43" s="58"/>
      <c r="J43" s="58"/>
      <c r="K43" s="58"/>
      <c r="L43" s="58">
        <f t="shared" si="0"/>
        <v>0</v>
      </c>
      <c r="M43" s="33">
        <f t="shared" si="1"/>
        <v>0</v>
      </c>
      <c r="N43" s="71">
        <f t="shared" si="11"/>
        <v>0</v>
      </c>
      <c r="O43" s="57"/>
      <c r="P43" s="58">
        <v>16.8</v>
      </c>
      <c r="Q43" s="58"/>
      <c r="R43" s="58"/>
      <c r="S43" s="58"/>
      <c r="T43" s="58"/>
      <c r="U43" s="58"/>
      <c r="V43" s="58"/>
      <c r="W43" s="58"/>
      <c r="X43" s="58">
        <f t="shared" si="2"/>
        <v>16.8</v>
      </c>
      <c r="Y43" s="33">
        <f t="shared" si="3"/>
        <v>3.024</v>
      </c>
      <c r="Z43" s="72">
        <f t="shared" si="12"/>
        <v>0.47040000000000004</v>
      </c>
      <c r="AA43" s="73">
        <f t="shared" si="4"/>
        <v>0.47040000000000004</v>
      </c>
      <c r="AB43" s="74">
        <v>140</v>
      </c>
      <c r="AC43" s="58">
        <v>140</v>
      </c>
      <c r="AD43" s="57"/>
      <c r="AE43" s="58"/>
      <c r="AF43" s="58"/>
      <c r="AG43" s="58"/>
      <c r="AH43" s="58"/>
      <c r="AI43" s="58"/>
      <c r="AJ43" s="58">
        <f t="shared" si="5"/>
        <v>0</v>
      </c>
      <c r="AK43" s="33">
        <f t="shared" si="6"/>
        <v>0</v>
      </c>
      <c r="AL43" s="71">
        <f t="shared" si="13"/>
        <v>0</v>
      </c>
      <c r="AM43" s="57"/>
      <c r="AN43" s="58">
        <v>20.100000000000001</v>
      </c>
      <c r="AO43" s="58"/>
      <c r="AP43" s="58"/>
      <c r="AQ43" s="58"/>
      <c r="AR43" s="58"/>
      <c r="AS43" s="58"/>
      <c r="AT43" s="58"/>
      <c r="AU43" s="58"/>
      <c r="AV43" s="58">
        <f t="shared" si="7"/>
        <v>20.100000000000001</v>
      </c>
      <c r="AW43" s="33">
        <f t="shared" si="8"/>
        <v>3.6180000000000003</v>
      </c>
      <c r="AX43" s="72">
        <f t="shared" si="14"/>
        <v>0.14070000000000002</v>
      </c>
      <c r="AY43" s="75">
        <f t="shared" si="9"/>
        <v>0.14070000000000002</v>
      </c>
      <c r="AZ43" s="76">
        <f t="shared" si="10"/>
        <v>0.61110000000000009</v>
      </c>
    </row>
    <row r="44" spans="2:52" x14ac:dyDescent="0.25">
      <c r="B44" s="58" t="s">
        <v>48</v>
      </c>
      <c r="C44" s="33">
        <v>240</v>
      </c>
      <c r="D44" s="58">
        <v>40</v>
      </c>
      <c r="E44" s="70">
        <v>40</v>
      </c>
      <c r="F44" s="57"/>
      <c r="G44" s="58"/>
      <c r="H44" s="58"/>
      <c r="I44" s="58"/>
      <c r="J44" s="58"/>
      <c r="K44" s="58"/>
      <c r="L44" s="58">
        <f t="shared" si="0"/>
        <v>0</v>
      </c>
      <c r="M44" s="33">
        <f t="shared" si="1"/>
        <v>0</v>
      </c>
      <c r="N44" s="71">
        <f t="shared" si="11"/>
        <v>0</v>
      </c>
      <c r="O44" s="57"/>
      <c r="P44" s="58">
        <v>6</v>
      </c>
      <c r="Q44" s="58"/>
      <c r="R44" s="58">
        <v>3.8</v>
      </c>
      <c r="S44" s="58"/>
      <c r="T44" s="58"/>
      <c r="U44" s="58"/>
      <c r="V44" s="58"/>
      <c r="W44" s="58"/>
      <c r="X44" s="58">
        <f t="shared" si="2"/>
        <v>9.8000000000000007</v>
      </c>
      <c r="Y44" s="33">
        <f t="shared" si="3"/>
        <v>2.3519999999999999</v>
      </c>
      <c r="Z44" s="72">
        <f t="shared" si="12"/>
        <v>0.27440000000000003</v>
      </c>
      <c r="AA44" s="73">
        <f t="shared" si="4"/>
        <v>0.27440000000000003</v>
      </c>
      <c r="AB44" s="74">
        <v>60</v>
      </c>
      <c r="AC44" s="58">
        <v>60</v>
      </c>
      <c r="AD44" s="57"/>
      <c r="AE44" s="58"/>
      <c r="AF44" s="58"/>
      <c r="AG44" s="58"/>
      <c r="AH44" s="58"/>
      <c r="AI44" s="58"/>
      <c r="AJ44" s="58">
        <f t="shared" si="5"/>
        <v>0</v>
      </c>
      <c r="AK44" s="33">
        <f t="shared" si="6"/>
        <v>0</v>
      </c>
      <c r="AL44" s="71">
        <f t="shared" si="13"/>
        <v>0</v>
      </c>
      <c r="AM44" s="57"/>
      <c r="AN44" s="58">
        <v>10</v>
      </c>
      <c r="AO44" s="58"/>
      <c r="AP44" s="58">
        <v>7.5</v>
      </c>
      <c r="AQ44" s="58"/>
      <c r="AR44" s="58"/>
      <c r="AS44" s="58"/>
      <c r="AT44" s="58"/>
      <c r="AU44" s="58"/>
      <c r="AV44" s="58">
        <f t="shared" si="7"/>
        <v>17.5</v>
      </c>
      <c r="AW44" s="33">
        <f t="shared" si="8"/>
        <v>4.2</v>
      </c>
      <c r="AX44" s="72">
        <f t="shared" si="14"/>
        <v>0.1225</v>
      </c>
      <c r="AY44" s="75">
        <f t="shared" si="9"/>
        <v>0.1225</v>
      </c>
      <c r="AZ44" s="76">
        <f t="shared" si="10"/>
        <v>0.39690000000000003</v>
      </c>
    </row>
    <row r="45" spans="2:52" x14ac:dyDescent="0.25">
      <c r="B45" s="58" t="s">
        <v>50</v>
      </c>
      <c r="C45" s="33">
        <v>50</v>
      </c>
      <c r="D45" s="58">
        <v>140</v>
      </c>
      <c r="E45" s="70">
        <v>140</v>
      </c>
      <c r="F45" s="57"/>
      <c r="G45" s="58"/>
      <c r="H45" s="58"/>
      <c r="I45" s="58"/>
      <c r="J45" s="58"/>
      <c r="K45" s="58"/>
      <c r="L45" s="58">
        <f t="shared" si="0"/>
        <v>0</v>
      </c>
      <c r="M45" s="33">
        <f t="shared" si="1"/>
        <v>0</v>
      </c>
      <c r="N45" s="71">
        <f t="shared" si="11"/>
        <v>0</v>
      </c>
      <c r="O45" s="57"/>
      <c r="P45" s="58"/>
      <c r="Q45" s="58">
        <v>146.30000000000001</v>
      </c>
      <c r="R45" s="58"/>
      <c r="S45" s="58"/>
      <c r="T45" s="58"/>
      <c r="U45" s="58"/>
      <c r="V45" s="58"/>
      <c r="W45" s="58"/>
      <c r="X45" s="58">
        <f t="shared" si="2"/>
        <v>146.30000000000001</v>
      </c>
      <c r="Y45" s="33">
        <f t="shared" si="3"/>
        <v>7.3150000000000013</v>
      </c>
      <c r="Z45" s="72">
        <f t="shared" si="12"/>
        <v>4.0964000000000009</v>
      </c>
      <c r="AA45" s="73">
        <f t="shared" si="4"/>
        <v>4.0964000000000009</v>
      </c>
      <c r="AB45" s="74">
        <v>140</v>
      </c>
      <c r="AC45" s="58">
        <v>140</v>
      </c>
      <c r="AD45" s="57"/>
      <c r="AE45" s="58"/>
      <c r="AF45" s="58"/>
      <c r="AG45" s="58"/>
      <c r="AH45" s="58"/>
      <c r="AI45" s="58"/>
      <c r="AJ45" s="58">
        <f t="shared" si="5"/>
        <v>0</v>
      </c>
      <c r="AK45" s="33">
        <f t="shared" si="6"/>
        <v>0</v>
      </c>
      <c r="AL45" s="71">
        <f t="shared" si="13"/>
        <v>0</v>
      </c>
      <c r="AM45" s="57"/>
      <c r="AN45" s="58"/>
      <c r="AO45" s="58">
        <v>187.2</v>
      </c>
      <c r="AP45" s="58"/>
      <c r="AQ45" s="58"/>
      <c r="AR45" s="58"/>
      <c r="AS45" s="58"/>
      <c r="AT45" s="58"/>
      <c r="AU45" s="58"/>
      <c r="AV45" s="58">
        <f t="shared" si="7"/>
        <v>187.2</v>
      </c>
      <c r="AW45" s="33">
        <f t="shared" si="8"/>
        <v>9.36</v>
      </c>
      <c r="AX45" s="72">
        <f t="shared" si="14"/>
        <v>1.3103999999999998</v>
      </c>
      <c r="AY45" s="75">
        <f t="shared" si="9"/>
        <v>1.3103999999999998</v>
      </c>
      <c r="AZ45" s="76">
        <f t="shared" si="10"/>
        <v>5.4068000000000005</v>
      </c>
    </row>
    <row r="46" spans="2:52" x14ac:dyDescent="0.25">
      <c r="B46" s="58" t="s">
        <v>84</v>
      </c>
      <c r="C46" s="33">
        <v>35</v>
      </c>
      <c r="D46" s="58">
        <v>140</v>
      </c>
      <c r="E46" s="70">
        <v>140</v>
      </c>
      <c r="F46" s="57"/>
      <c r="G46" s="58"/>
      <c r="H46" s="58"/>
      <c r="I46" s="58"/>
      <c r="J46" s="58"/>
      <c r="K46" s="58"/>
      <c r="L46" s="58">
        <f t="shared" si="0"/>
        <v>0</v>
      </c>
      <c r="M46" s="33">
        <f t="shared" si="1"/>
        <v>0</v>
      </c>
      <c r="N46" s="71">
        <f t="shared" si="11"/>
        <v>0</v>
      </c>
      <c r="O46" s="57"/>
      <c r="P46" s="58"/>
      <c r="Q46" s="58"/>
      <c r="R46" s="58">
        <v>1.1000000000000001</v>
      </c>
      <c r="S46" s="58"/>
      <c r="T46" s="58"/>
      <c r="U46" s="58"/>
      <c r="V46" s="58"/>
      <c r="W46" s="58"/>
      <c r="X46" s="58">
        <f t="shared" si="2"/>
        <v>1.1000000000000001</v>
      </c>
      <c r="Y46" s="33">
        <f t="shared" si="3"/>
        <v>3.85E-2</v>
      </c>
      <c r="Z46" s="72">
        <f t="shared" si="12"/>
        <v>3.0800000000000004E-2</v>
      </c>
      <c r="AA46" s="73">
        <f t="shared" si="4"/>
        <v>3.0800000000000004E-2</v>
      </c>
      <c r="AB46" s="74">
        <v>140</v>
      </c>
      <c r="AC46" s="58">
        <v>140</v>
      </c>
      <c r="AD46" s="57"/>
      <c r="AE46" s="58"/>
      <c r="AF46" s="58"/>
      <c r="AG46" s="58"/>
      <c r="AH46" s="58"/>
      <c r="AI46" s="58"/>
      <c r="AJ46" s="58">
        <f t="shared" si="5"/>
        <v>0</v>
      </c>
      <c r="AK46" s="33">
        <f t="shared" si="6"/>
        <v>0</v>
      </c>
      <c r="AL46" s="71">
        <f t="shared" si="13"/>
        <v>0</v>
      </c>
      <c r="AM46" s="57"/>
      <c r="AN46" s="58"/>
      <c r="AO46" s="58"/>
      <c r="AP46" s="58">
        <v>2.2999999999999998</v>
      </c>
      <c r="AQ46" s="58"/>
      <c r="AR46" s="58"/>
      <c r="AS46" s="58"/>
      <c r="AT46" s="58"/>
      <c r="AU46" s="58"/>
      <c r="AV46" s="58">
        <f t="shared" si="7"/>
        <v>2.2999999999999998</v>
      </c>
      <c r="AW46" s="33">
        <f t="shared" si="8"/>
        <v>8.0500000000000002E-2</v>
      </c>
      <c r="AX46" s="72">
        <f t="shared" si="14"/>
        <v>1.6099999999999996E-2</v>
      </c>
      <c r="AY46" s="75">
        <f t="shared" si="9"/>
        <v>1.6099999999999996E-2</v>
      </c>
      <c r="AZ46" s="76">
        <f t="shared" si="10"/>
        <v>4.6899999999999997E-2</v>
      </c>
    </row>
    <row r="47" spans="2:52" x14ac:dyDescent="0.25">
      <c r="B47" s="58" t="s">
        <v>37</v>
      </c>
      <c r="C47" s="33">
        <v>50</v>
      </c>
      <c r="D47" s="58">
        <v>140</v>
      </c>
      <c r="E47" s="70">
        <v>140</v>
      </c>
      <c r="F47" s="57"/>
      <c r="G47" s="58"/>
      <c r="H47" s="58"/>
      <c r="I47" s="58"/>
      <c r="J47" s="58"/>
      <c r="K47" s="58"/>
      <c r="L47" s="58">
        <f t="shared" si="0"/>
        <v>0</v>
      </c>
      <c r="M47" s="33">
        <f t="shared" si="1"/>
        <v>0</v>
      </c>
      <c r="N47" s="71">
        <f t="shared" si="11"/>
        <v>0</v>
      </c>
      <c r="O47" s="57"/>
      <c r="P47" s="58"/>
      <c r="Q47" s="58"/>
      <c r="R47" s="58"/>
      <c r="S47" s="58">
        <v>120</v>
      </c>
      <c r="T47" s="58"/>
      <c r="U47" s="58"/>
      <c r="V47" s="58"/>
      <c r="W47" s="58"/>
      <c r="X47" s="58">
        <f t="shared" si="2"/>
        <v>120</v>
      </c>
      <c r="Y47" s="33">
        <f t="shared" si="3"/>
        <v>6</v>
      </c>
      <c r="Z47" s="72">
        <f t="shared" si="12"/>
        <v>3.36</v>
      </c>
      <c r="AA47" s="73">
        <f t="shared" si="4"/>
        <v>3.36</v>
      </c>
      <c r="AB47" s="74">
        <v>140</v>
      </c>
      <c r="AC47" s="58">
        <v>140</v>
      </c>
      <c r="AD47" s="57"/>
      <c r="AE47" s="58"/>
      <c r="AF47" s="58"/>
      <c r="AG47" s="58"/>
      <c r="AH47" s="58"/>
      <c r="AI47" s="58"/>
      <c r="AJ47" s="58">
        <f t="shared" si="5"/>
        <v>0</v>
      </c>
      <c r="AK47" s="33">
        <f t="shared" si="6"/>
        <v>0</v>
      </c>
      <c r="AL47" s="71">
        <f t="shared" si="13"/>
        <v>0</v>
      </c>
      <c r="AM47" s="57"/>
      <c r="AN47" s="58"/>
      <c r="AO47" s="58"/>
      <c r="AP47" s="58"/>
      <c r="AQ47" s="58">
        <v>120</v>
      </c>
      <c r="AR47" s="58"/>
      <c r="AS47" s="58"/>
      <c r="AT47" s="58"/>
      <c r="AU47" s="58"/>
      <c r="AV47" s="58">
        <f t="shared" si="7"/>
        <v>120</v>
      </c>
      <c r="AW47" s="33">
        <f t="shared" si="8"/>
        <v>6</v>
      </c>
      <c r="AX47" s="72">
        <f t="shared" si="14"/>
        <v>0.84</v>
      </c>
      <c r="AY47" s="75">
        <f t="shared" si="9"/>
        <v>0.84</v>
      </c>
      <c r="AZ47" s="76">
        <f t="shared" si="10"/>
        <v>4.2</v>
      </c>
    </row>
    <row r="48" spans="2:52" x14ac:dyDescent="0.25">
      <c r="B48" s="58" t="s">
        <v>104</v>
      </c>
      <c r="C48" s="33">
        <v>420</v>
      </c>
      <c r="D48" s="58">
        <v>40</v>
      </c>
      <c r="E48" s="70">
        <v>40</v>
      </c>
      <c r="F48" s="57"/>
      <c r="G48" s="58"/>
      <c r="H48" s="58"/>
      <c r="I48" s="58"/>
      <c r="J48" s="58"/>
      <c r="K48" s="58"/>
      <c r="L48" s="58">
        <f t="shared" si="0"/>
        <v>0</v>
      </c>
      <c r="M48" s="33">
        <f t="shared" si="1"/>
        <v>0</v>
      </c>
      <c r="N48" s="71">
        <f t="shared" si="11"/>
        <v>0</v>
      </c>
      <c r="O48" s="57"/>
      <c r="P48" s="58"/>
      <c r="Q48" s="58"/>
      <c r="R48" s="58"/>
      <c r="S48" s="58"/>
      <c r="T48" s="58">
        <v>25</v>
      </c>
      <c r="U48" s="58"/>
      <c r="V48" s="58"/>
      <c r="W48" s="58"/>
      <c r="X48" s="58">
        <f t="shared" si="2"/>
        <v>25</v>
      </c>
      <c r="Y48" s="33">
        <f t="shared" si="3"/>
        <v>10.5</v>
      </c>
      <c r="Z48" s="72">
        <f t="shared" si="12"/>
        <v>0.7</v>
      </c>
      <c r="AA48" s="73">
        <f t="shared" si="4"/>
        <v>0.7</v>
      </c>
      <c r="AB48" s="74">
        <v>60</v>
      </c>
      <c r="AC48" s="58">
        <v>60</v>
      </c>
      <c r="AD48" s="57"/>
      <c r="AE48" s="58"/>
      <c r="AF48" s="58"/>
      <c r="AG48" s="58"/>
      <c r="AH48" s="58"/>
      <c r="AI48" s="58"/>
      <c r="AJ48" s="58">
        <f t="shared" si="5"/>
        <v>0</v>
      </c>
      <c r="AK48" s="33">
        <f t="shared" si="6"/>
        <v>0</v>
      </c>
      <c r="AL48" s="71">
        <f t="shared" si="13"/>
        <v>0</v>
      </c>
      <c r="AM48" s="57"/>
      <c r="AN48" s="58"/>
      <c r="AO48" s="58"/>
      <c r="AP48" s="58"/>
      <c r="AQ48" s="58"/>
      <c r="AR48" s="58">
        <v>25</v>
      </c>
      <c r="AS48" s="58"/>
      <c r="AT48" s="58"/>
      <c r="AU48" s="58"/>
      <c r="AV48" s="58">
        <f t="shared" si="7"/>
        <v>25</v>
      </c>
      <c r="AW48" s="33">
        <f t="shared" si="8"/>
        <v>10.5</v>
      </c>
      <c r="AX48" s="72">
        <f t="shared" si="14"/>
        <v>0.17499999999999999</v>
      </c>
      <c r="AY48" s="75">
        <f t="shared" si="9"/>
        <v>0.17499999999999999</v>
      </c>
      <c r="AZ48" s="76">
        <f t="shared" si="10"/>
        <v>0.875</v>
      </c>
    </row>
    <row r="49" spans="2:52" ht="16.5" thickBot="1" x14ac:dyDescent="0.3">
      <c r="B49" s="58" t="s">
        <v>105</v>
      </c>
      <c r="C49" s="33">
        <v>120</v>
      </c>
      <c r="D49" s="58">
        <v>140</v>
      </c>
      <c r="E49" s="70">
        <v>140</v>
      </c>
      <c r="F49" s="93"/>
      <c r="G49" s="94"/>
      <c r="H49" s="94"/>
      <c r="I49" s="94"/>
      <c r="J49" s="94"/>
      <c r="K49" s="94"/>
      <c r="L49" s="94">
        <f t="shared" si="0"/>
        <v>0</v>
      </c>
      <c r="M49" s="33">
        <f t="shared" si="1"/>
        <v>0</v>
      </c>
      <c r="N49" s="71">
        <f t="shared" si="11"/>
        <v>0</v>
      </c>
      <c r="O49" s="93"/>
      <c r="P49" s="94"/>
      <c r="Q49" s="94"/>
      <c r="R49" s="94"/>
      <c r="S49" s="94"/>
      <c r="T49" s="94">
        <v>6</v>
      </c>
      <c r="U49" s="94"/>
      <c r="V49" s="94"/>
      <c r="W49" s="94"/>
      <c r="X49" s="94">
        <f t="shared" si="2"/>
        <v>6</v>
      </c>
      <c r="Y49" s="95">
        <f t="shared" si="3"/>
        <v>0.72</v>
      </c>
      <c r="Z49" s="97">
        <f t="shared" si="12"/>
        <v>0.16800000000000001</v>
      </c>
      <c r="AA49" s="98">
        <f t="shared" si="4"/>
        <v>0.16800000000000001</v>
      </c>
      <c r="AB49" s="74">
        <v>140</v>
      </c>
      <c r="AC49" s="58">
        <v>140</v>
      </c>
      <c r="AD49" s="57"/>
      <c r="AE49" s="58"/>
      <c r="AF49" s="58"/>
      <c r="AG49" s="58"/>
      <c r="AH49" s="58"/>
      <c r="AI49" s="58"/>
      <c r="AJ49" s="58">
        <f t="shared" si="5"/>
        <v>0</v>
      </c>
      <c r="AK49" s="33">
        <f t="shared" si="6"/>
        <v>0</v>
      </c>
      <c r="AL49" s="71">
        <f t="shared" si="13"/>
        <v>0</v>
      </c>
      <c r="AM49" s="93"/>
      <c r="AN49" s="94"/>
      <c r="AO49" s="94"/>
      <c r="AP49" s="94"/>
      <c r="AQ49" s="94"/>
      <c r="AR49" s="94">
        <v>6</v>
      </c>
      <c r="AS49" s="94"/>
      <c r="AT49" s="94"/>
      <c r="AU49" s="94"/>
      <c r="AV49" s="94">
        <f t="shared" si="7"/>
        <v>6</v>
      </c>
      <c r="AW49" s="33">
        <f t="shared" si="8"/>
        <v>0.72</v>
      </c>
      <c r="AX49" s="72">
        <f t="shared" si="14"/>
        <v>4.2000000000000003E-2</v>
      </c>
      <c r="AY49" s="99">
        <f t="shared" si="9"/>
        <v>4.2000000000000003E-2</v>
      </c>
      <c r="AZ49" s="76">
        <f t="shared" si="10"/>
        <v>0.21000000000000002</v>
      </c>
    </row>
    <row r="50" spans="2:52" ht="16.5" thickBot="1" x14ac:dyDescent="0.3">
      <c r="B50" s="58" t="s">
        <v>23</v>
      </c>
      <c r="C50" s="33">
        <v>45</v>
      </c>
      <c r="D50" s="58">
        <v>140</v>
      </c>
      <c r="E50" s="70">
        <v>140</v>
      </c>
      <c r="F50" s="93"/>
      <c r="G50" s="94"/>
      <c r="H50" s="94"/>
      <c r="I50" s="94"/>
      <c r="J50" s="94"/>
      <c r="K50" s="94"/>
      <c r="L50" s="94">
        <f t="shared" si="0"/>
        <v>0</v>
      </c>
      <c r="M50" s="33">
        <f t="shared" si="1"/>
        <v>0</v>
      </c>
      <c r="N50" s="71">
        <f t="shared" si="11"/>
        <v>0</v>
      </c>
      <c r="O50" s="93"/>
      <c r="P50" s="94"/>
      <c r="Q50" s="94"/>
      <c r="R50" s="94"/>
      <c r="S50" s="94"/>
      <c r="T50" s="94"/>
      <c r="U50" s="94"/>
      <c r="V50" s="94">
        <v>50</v>
      </c>
      <c r="W50" s="94"/>
      <c r="X50" s="94">
        <f t="shared" si="2"/>
        <v>50</v>
      </c>
      <c r="Y50" s="95">
        <f t="shared" si="3"/>
        <v>2.25</v>
      </c>
      <c r="Z50" s="97">
        <f t="shared" si="12"/>
        <v>1.4</v>
      </c>
      <c r="AA50" s="98">
        <f t="shared" si="4"/>
        <v>1.4</v>
      </c>
      <c r="AB50" s="74">
        <v>140</v>
      </c>
      <c r="AC50" s="58">
        <v>140</v>
      </c>
      <c r="AD50" s="57"/>
      <c r="AE50" s="58"/>
      <c r="AF50" s="58"/>
      <c r="AG50" s="58"/>
      <c r="AH50" s="58"/>
      <c r="AI50" s="58"/>
      <c r="AJ50" s="58">
        <f t="shared" si="5"/>
        <v>0</v>
      </c>
      <c r="AK50" s="33">
        <f t="shared" si="6"/>
        <v>0</v>
      </c>
      <c r="AL50" s="71">
        <f t="shared" si="13"/>
        <v>0</v>
      </c>
      <c r="AM50" s="93"/>
      <c r="AN50" s="94"/>
      <c r="AO50" s="94"/>
      <c r="AP50" s="94"/>
      <c r="AQ50" s="94"/>
      <c r="AR50" s="94"/>
      <c r="AS50" s="94"/>
      <c r="AT50" s="94">
        <v>70</v>
      </c>
      <c r="AU50" s="94"/>
      <c r="AV50" s="94">
        <f t="shared" si="7"/>
        <v>70</v>
      </c>
      <c r="AW50" s="33">
        <f t="shared" si="8"/>
        <v>3.15</v>
      </c>
      <c r="AX50" s="72">
        <f t="shared" si="14"/>
        <v>0.49</v>
      </c>
      <c r="AY50" s="99">
        <f t="shared" si="9"/>
        <v>0.49</v>
      </c>
      <c r="AZ50" s="76">
        <f t="shared" si="10"/>
        <v>1.89</v>
      </c>
    </row>
    <row r="51" spans="2:52" ht="16.5" thickBot="1" x14ac:dyDescent="0.3">
      <c r="B51" s="58" t="s">
        <v>102</v>
      </c>
      <c r="C51" s="33">
        <v>13</v>
      </c>
      <c r="D51" s="58">
        <v>140</v>
      </c>
      <c r="E51" s="70">
        <v>140</v>
      </c>
      <c r="F51" s="93"/>
      <c r="G51" s="94"/>
      <c r="H51" s="94"/>
      <c r="I51" s="94"/>
      <c r="J51" s="94">
        <v>250</v>
      </c>
      <c r="K51" s="94"/>
      <c r="L51" s="94">
        <f t="shared" ref="L51" si="15">SUM(F51:K51)</f>
        <v>250</v>
      </c>
      <c r="M51" s="33">
        <f t="shared" ref="M51" si="16">C51*L51/1000</f>
        <v>3.25</v>
      </c>
      <c r="N51" s="71">
        <f t="shared" ref="N51" si="17">L51*$L$25/1000</f>
        <v>7</v>
      </c>
      <c r="O51" s="93"/>
      <c r="P51" s="94"/>
      <c r="Q51" s="94"/>
      <c r="R51" s="94"/>
      <c r="S51" s="94"/>
      <c r="T51" s="94"/>
      <c r="U51" s="94"/>
      <c r="V51" s="94"/>
      <c r="W51" s="94">
        <v>250</v>
      </c>
      <c r="X51" s="94">
        <f t="shared" ref="X51" si="18">SUM(O51:W51)</f>
        <v>250</v>
      </c>
      <c r="Y51" s="95">
        <f t="shared" ref="Y51" si="19">C51*X51/1000</f>
        <v>3.25</v>
      </c>
      <c r="Z51" s="97">
        <f t="shared" ref="Z51" si="20">X51*$X$25/1000</f>
        <v>7</v>
      </c>
      <c r="AA51" s="98">
        <f t="shared" ref="AA51" si="21">N51+Z51</f>
        <v>14</v>
      </c>
      <c r="AB51" s="74">
        <v>140</v>
      </c>
      <c r="AC51" s="58">
        <v>140</v>
      </c>
      <c r="AD51" s="57"/>
      <c r="AE51" s="58"/>
      <c r="AF51" s="58"/>
      <c r="AG51" s="58"/>
      <c r="AH51" s="58">
        <v>250</v>
      </c>
      <c r="AI51" s="58"/>
      <c r="AJ51" s="58">
        <f t="shared" ref="AJ51" si="22">SUM(AD51:AI51)</f>
        <v>250</v>
      </c>
      <c r="AK51" s="33">
        <f t="shared" ref="AK51" si="23">C51*AJ51/1000</f>
        <v>3.25</v>
      </c>
      <c r="AL51" s="71">
        <f t="shared" si="13"/>
        <v>0</v>
      </c>
      <c r="AM51" s="93"/>
      <c r="AN51" s="94"/>
      <c r="AO51" s="94"/>
      <c r="AP51" s="94"/>
      <c r="AQ51" s="94"/>
      <c r="AR51" s="94"/>
      <c r="AS51" s="94"/>
      <c r="AT51" s="94"/>
      <c r="AU51" s="94">
        <v>250</v>
      </c>
      <c r="AV51" s="94">
        <f t="shared" ref="AV51" si="24">SUM(AM51:AU51)</f>
        <v>250</v>
      </c>
      <c r="AW51" s="33">
        <f t="shared" ref="AW51" si="25">C51*AV51/1000</f>
        <v>3.25</v>
      </c>
      <c r="AX51" s="72">
        <f t="shared" si="14"/>
        <v>1.75</v>
      </c>
      <c r="AY51" s="99">
        <f t="shared" ref="AY51" si="26">AL51+AX51</f>
        <v>1.75</v>
      </c>
      <c r="AZ51" s="76">
        <f t="shared" ref="AZ51" si="27">AA51+AY51</f>
        <v>15.75</v>
      </c>
    </row>
    <row r="52" spans="2:52" ht="16.5" thickBot="1" x14ac:dyDescent="0.3">
      <c r="B52" s="58" t="s">
        <v>175</v>
      </c>
      <c r="C52" s="33">
        <v>120</v>
      </c>
      <c r="D52" s="58">
        <v>140</v>
      </c>
      <c r="E52" s="70">
        <v>140</v>
      </c>
      <c r="F52" s="93"/>
      <c r="G52" s="94"/>
      <c r="H52" s="94"/>
      <c r="I52" s="94"/>
      <c r="J52" s="94"/>
      <c r="K52" s="94">
        <v>169</v>
      </c>
      <c r="L52" s="94">
        <f t="shared" si="0"/>
        <v>169</v>
      </c>
      <c r="M52" s="33">
        <f t="shared" si="1"/>
        <v>20.28</v>
      </c>
      <c r="N52" s="71">
        <f t="shared" si="11"/>
        <v>4.7320000000000002</v>
      </c>
      <c r="O52" s="93"/>
      <c r="P52" s="94"/>
      <c r="Q52" s="94"/>
      <c r="R52" s="94"/>
      <c r="S52" s="94"/>
      <c r="T52" s="94"/>
      <c r="U52" s="94"/>
      <c r="V52" s="94"/>
      <c r="W52" s="94"/>
      <c r="X52" s="94">
        <f t="shared" si="2"/>
        <v>0</v>
      </c>
      <c r="Y52" s="95">
        <f t="shared" si="3"/>
        <v>0</v>
      </c>
      <c r="Z52" s="97">
        <f t="shared" si="12"/>
        <v>0</v>
      </c>
      <c r="AA52" s="98">
        <f t="shared" si="4"/>
        <v>4.7320000000000002</v>
      </c>
      <c r="AB52" s="74">
        <v>140</v>
      </c>
      <c r="AC52" s="58">
        <v>140</v>
      </c>
      <c r="AD52" s="57"/>
      <c r="AE52" s="58"/>
      <c r="AF52" s="58"/>
      <c r="AG52" s="58"/>
      <c r="AH52" s="58"/>
      <c r="AI52" s="58">
        <v>118</v>
      </c>
      <c r="AJ52" s="58">
        <f t="shared" si="5"/>
        <v>118</v>
      </c>
      <c r="AK52" s="33">
        <f t="shared" si="6"/>
        <v>14.16</v>
      </c>
      <c r="AL52" s="71">
        <f t="shared" si="13"/>
        <v>29.5</v>
      </c>
      <c r="AM52" s="93"/>
      <c r="AN52" s="94"/>
      <c r="AO52" s="94"/>
      <c r="AP52" s="94"/>
      <c r="AQ52" s="94"/>
      <c r="AR52" s="94"/>
      <c r="AS52" s="94"/>
      <c r="AT52" s="94"/>
      <c r="AU52" s="94"/>
      <c r="AV52" s="94">
        <f t="shared" si="7"/>
        <v>0</v>
      </c>
      <c r="AW52" s="33">
        <f t="shared" si="8"/>
        <v>0</v>
      </c>
      <c r="AX52" s="72">
        <f t="shared" si="14"/>
        <v>0</v>
      </c>
      <c r="AY52" s="99">
        <f t="shared" si="9"/>
        <v>29.5</v>
      </c>
      <c r="AZ52" s="76">
        <f t="shared" si="10"/>
        <v>34.231999999999999</v>
      </c>
    </row>
    <row r="53" spans="2:52" s="87" customFormat="1" ht="16.5" thickBot="1" x14ac:dyDescent="0.3">
      <c r="B53" s="208" t="s">
        <v>20</v>
      </c>
      <c r="C53" s="209"/>
      <c r="D53" s="100"/>
      <c r="E53" s="101"/>
      <c r="F53" s="102"/>
      <c r="G53" s="103"/>
      <c r="H53" s="103"/>
      <c r="I53" s="103"/>
      <c r="J53" s="103"/>
      <c r="K53" s="103"/>
      <c r="L53" s="104" t="s">
        <v>55</v>
      </c>
      <c r="M53" s="105">
        <f>SUM(M26:M52)</f>
        <v>84.719200000000001</v>
      </c>
      <c r="N53" s="106"/>
      <c r="O53" s="107"/>
      <c r="P53" s="108"/>
      <c r="Q53" s="108"/>
      <c r="R53" s="108"/>
      <c r="S53" s="108"/>
      <c r="T53" s="108"/>
      <c r="U53" s="108"/>
      <c r="V53" s="108"/>
      <c r="W53" s="108"/>
      <c r="X53" s="108"/>
      <c r="Y53" s="109">
        <f>SUM(Y26:Y52)</f>
        <v>131.768</v>
      </c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2">
        <f>SUM(AK26:AK52)</f>
        <v>83.246499999999997</v>
      </c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2">
        <f>SUM(AW26:AW52)</f>
        <v>156.55749999999998</v>
      </c>
      <c r="AX53" s="111"/>
      <c r="AY53" s="113"/>
      <c r="AZ53" s="114"/>
    </row>
    <row r="55" spans="2:52" x14ac:dyDescent="0.25">
      <c r="B55" s="148">
        <f>M53+Y53</f>
        <v>216.4872</v>
      </c>
    </row>
    <row r="56" spans="2:52" x14ac:dyDescent="0.25">
      <c r="B56" s="148">
        <f>AK53+AW53</f>
        <v>239.80399999999997</v>
      </c>
    </row>
    <row r="59" spans="2:52" s="79" customFormat="1" x14ac:dyDescent="0.25">
      <c r="AZ59" s="80"/>
    </row>
  </sheetData>
  <mergeCells count="77">
    <mergeCell ref="B9:AZ9"/>
    <mergeCell ref="B10:AZ10"/>
    <mergeCell ref="B11:AZ11"/>
    <mergeCell ref="B13:C13"/>
    <mergeCell ref="B16:C16"/>
    <mergeCell ref="F16:AA16"/>
    <mergeCell ref="AD16:AY16"/>
    <mergeCell ref="B8:AZ8"/>
    <mergeCell ref="B2:F2"/>
    <mergeCell ref="C4:F4"/>
    <mergeCell ref="G4:K4"/>
    <mergeCell ref="AE4:AI4"/>
    <mergeCell ref="B6:K6"/>
    <mergeCell ref="Q18:Q23"/>
    <mergeCell ref="R18:R23"/>
    <mergeCell ref="S18:S23"/>
    <mergeCell ref="V18:V23"/>
    <mergeCell ref="AG18:AG23"/>
    <mergeCell ref="T18:T23"/>
    <mergeCell ref="U18:U23"/>
    <mergeCell ref="W18:W23"/>
    <mergeCell ref="AA17:AA25"/>
    <mergeCell ref="AD17:AL17"/>
    <mergeCell ref="X18:X23"/>
    <mergeCell ref="Y18:Y23"/>
    <mergeCell ref="Z18:Z23"/>
    <mergeCell ref="AD18:AD23"/>
    <mergeCell ref="AE18:AE23"/>
    <mergeCell ref="AI18:AI23"/>
    <mergeCell ref="H18:H23"/>
    <mergeCell ref="F24:K24"/>
    <mergeCell ref="J18:J23"/>
    <mergeCell ref="AZ16:AZ25"/>
    <mergeCell ref="F17:N17"/>
    <mergeCell ref="O17:Z17"/>
    <mergeCell ref="AM17:AX17"/>
    <mergeCell ref="AY17:AY25"/>
    <mergeCell ref="K18:K23"/>
    <mergeCell ref="L18:L23"/>
    <mergeCell ref="M18:M23"/>
    <mergeCell ref="N18:N23"/>
    <mergeCell ref="I18:I23"/>
    <mergeCell ref="O18:O23"/>
    <mergeCell ref="P18:P23"/>
    <mergeCell ref="AF18:AF23"/>
    <mergeCell ref="AJ18:AJ23"/>
    <mergeCell ref="AK18:AK23"/>
    <mergeCell ref="AL18:AL23"/>
    <mergeCell ref="AH18:AH23"/>
    <mergeCell ref="AM18:AM23"/>
    <mergeCell ref="AU18:AU23"/>
    <mergeCell ref="AV18:AV23"/>
    <mergeCell ref="AW18:AW23"/>
    <mergeCell ref="AX18:AX23"/>
    <mergeCell ref="AN18:AN23"/>
    <mergeCell ref="AO18:AO23"/>
    <mergeCell ref="AP18:AP23"/>
    <mergeCell ref="AQ18:AQ23"/>
    <mergeCell ref="AR18:AR23"/>
    <mergeCell ref="AS18:AS23"/>
    <mergeCell ref="AT18:AT23"/>
    <mergeCell ref="B53:C53"/>
    <mergeCell ref="AM24:AU24"/>
    <mergeCell ref="AV24:AX24"/>
    <mergeCell ref="L25:N25"/>
    <mergeCell ref="X25:Z25"/>
    <mergeCell ref="AJ25:AL25"/>
    <mergeCell ref="AV25:AX25"/>
    <mergeCell ref="L24:N24"/>
    <mergeCell ref="O24:W24"/>
    <mergeCell ref="X24:Z24"/>
    <mergeCell ref="AD24:AI24"/>
    <mergeCell ref="AJ24:AL24"/>
    <mergeCell ref="B18:B25"/>
    <mergeCell ref="C18:C25"/>
    <mergeCell ref="F18:F23"/>
    <mergeCell ref="G18:G23"/>
  </mergeCells>
  <pageMargins left="0.11811023622047245" right="0.11811023622047245" top="0.74803149606299213" bottom="0.74803149606299213" header="0.31496062992125984" footer="0.31496062992125984"/>
  <pageSetup paperSize="9" scale="5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11день</vt:lpstr>
      <vt:lpstr>12 день</vt:lpstr>
      <vt:lpstr>13 день</vt:lpstr>
      <vt:lpstr>14 день </vt:lpstr>
      <vt:lpstr>15 день</vt:lpstr>
      <vt:lpstr>16 день</vt:lpstr>
      <vt:lpstr>17 день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2021-05-27T15:20:25Z</cp:lastPrinted>
  <dcterms:created xsi:type="dcterms:W3CDTF">2021-04-19T16:52:02Z</dcterms:created>
  <dcterms:modified xsi:type="dcterms:W3CDTF">2021-06-09T16:15:18Z</dcterms:modified>
</cp:coreProperties>
</file>